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  <sz val="9"/>
    </font>
    <font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2F3A4A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wrapText="1"/>
    </xf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3" borderId="1" pivotButton="0" quotePrefix="0" xfId="0"/>
    <xf numFmtId="0" fontId="0" fillId="4" borderId="0" pivotButton="0" quotePrefix="0" xfId="0"/>
    <xf numFmtId="9" fontId="0" fillId="3" borderId="1" pivotButton="0" quotePrefix="0" xfId="0"/>
    <xf numFmtId="164" fontId="0" fillId="0" borderId="0" pivotButton="0" quotePrefix="0" xfId="0"/>
    <xf numFmtId="10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4B6B6"/>
        </patternFill>
      </fill>
    </dxf>
    <dxf>
      <fill>
        <patternFill patternType="solid">
          <fgColor rgb="00FFE3A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Rough-cut capacity planning (RCCP) worksheet</t>
        </is>
      </c>
    </row>
    <row r="2">
      <c r="A2" s="2" t="inlineStr">
        <is>
          <t>Three RCCP methods on one master production schedule: capacity planning using overall factors (CPOF), bill of labor (capacity bills) and resource profile.</t>
        </is>
      </c>
    </row>
    <row r="3">
      <c r="A3" s="2" t="inlineStr">
        <is>
          <t>Source and explanation: https://www.erp-information.com/rough-cut-capacity-planning-details.html</t>
        </is>
      </c>
    </row>
    <row r="4">
      <c r="A4" s="2" t="inlineStr"/>
    </row>
    <row r="5">
      <c r="A5" s="3" t="inlineStr">
        <is>
          <t>How to use</t>
        </is>
      </c>
    </row>
    <row r="6">
      <c r="A6" s="2" t="inlineStr">
        <is>
          <t>1. On the Inputs sheet, blue cells are inputs. Every other number is a formula.</t>
        </is>
      </c>
    </row>
    <row r="7">
      <c r="A7" s="2" t="inlineStr">
        <is>
          <t>2. Enter the master production schedule: units of each product DUE in each week (up to 6 products, 12 weeks, plus 3 extra weeks so lead-time offsets can look ahead).</t>
        </is>
      </c>
    </row>
    <row r="8">
      <c r="A8" s="2" t="inlineStr">
        <is>
          <t>3. Enter the bill of labor: standard hours per unit of each product at each key work center (up to 4).</t>
        </is>
      </c>
    </row>
    <row r="9">
      <c r="A9" s="2" t="inlineStr">
        <is>
          <t>4. Enter the offset: how many weeks BEFORE the due week each product's work happens at each work center (0 = same week). Only the resource profile uses it.</t>
        </is>
      </c>
    </row>
    <row r="10">
      <c r="A10" s="2" t="inlineStr">
        <is>
          <t>5. Enter available hours per week for each work center. Use demonstrated capacity (what the work center has actually produced recently), not theoretical hours.</t>
        </is>
      </c>
    </row>
    <row r="11">
      <c r="A11" s="2" t="inlineStr">
        <is>
          <t>6. CPOF needs an overall factor (hours per unit) and each work center's historical share of hours. By default they are derived from last year's product mix in the CPOF helper; overwrite them if you have actual history.</t>
        </is>
      </c>
    </row>
    <row r="12">
      <c r="A12" s="2" t="inlineStr">
        <is>
          <t>7. Results: load in hours, load % (required / available) and spare hours for each method. Red = over 100%, amber = 90-100%.</t>
        </is>
      </c>
    </row>
    <row r="13">
      <c r="A13" s="2" t="inlineStr"/>
    </row>
    <row r="14">
      <c r="A14" s="3" t="inlineStr">
        <is>
          <t>What each method assumes</t>
        </is>
      </c>
    </row>
    <row r="15">
      <c r="A15" s="2" t="inlineStr">
        <is>
          <t>CPOF: one blended hours-per-unit figure and a fixed historical split across work centers. Fast, but blind to product-mix changes.</t>
        </is>
      </c>
    </row>
    <row r="16">
      <c r="A16" s="2" t="inlineStr">
        <is>
          <t>Bill of labor: hours per product per work center. Picks up mix changes, but books every hour in the week the item is due.</t>
        </is>
      </c>
    </row>
    <row r="17">
      <c r="A17" s="2" t="inlineStr">
        <is>
          <t>Resource profile: the bill of labor shifted back by each operation's offset, so the load lands in the week the work is actually done. Hours that fall before week 1 appear in the 'Before week 1' column.</t>
        </is>
      </c>
    </row>
    <row r="18">
      <c r="A18" s="2" t="inlineStr"/>
    </row>
    <row r="19">
      <c r="A19" s="2" t="inlineStr">
        <is>
          <t>RCCP does not net on-hand inventory, scheduled receipts or work in progress. That detail belongs to MRP and capacity requirements planning (CRP).</t>
        </is>
      </c>
    </row>
    <row r="20">
      <c r="A20" s="2" t="inlineStr">
        <is>
          <t>Sample data: the worked example from the article (products A and B, Machining and Assembly, 160 hours a week). The sample MPS stops at week 5, so later weeks are zero, and the resource profile shows no week-5 machining because the week-6 orders it would serve are not entered.</t>
        </is>
      </c>
    </row>
    <row r="21">
      <c r="A21" s="2" t="inlineStr">
        <is>
          <t>Version 1.0, 2026-10-09. Free to use and adapt.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>
      <c r="A1" s="4" t="inlineStr">
        <is>
          <t>Inputs (blue cells). Sample data = the article's worked example.</t>
        </is>
      </c>
    </row>
    <row r="3">
      <c r="A3" s="5" t="inlineStr">
        <is>
          <t>1. Master production schedule (units due per week)</t>
        </is>
      </c>
    </row>
    <row r="4">
      <c r="A4" s="6" t="inlineStr">
        <is>
          <t>Product</t>
        </is>
      </c>
      <c r="B4" s="6" t="inlineStr">
        <is>
          <t>Wk 1</t>
        </is>
      </c>
      <c r="C4" s="6" t="inlineStr">
        <is>
          <t>Wk 2</t>
        </is>
      </c>
      <c r="D4" s="6" t="inlineStr">
        <is>
          <t>Wk 3</t>
        </is>
      </c>
      <c r="E4" s="6" t="inlineStr">
        <is>
          <t>Wk 4</t>
        </is>
      </c>
      <c r="F4" s="6" t="inlineStr">
        <is>
          <t>Wk 5</t>
        </is>
      </c>
      <c r="G4" s="6" t="inlineStr">
        <is>
          <t>Wk 6</t>
        </is>
      </c>
      <c r="H4" s="6" t="inlineStr">
        <is>
          <t>Wk 7</t>
        </is>
      </c>
      <c r="I4" s="6" t="inlineStr">
        <is>
          <t>Wk 8</t>
        </is>
      </c>
      <c r="J4" s="6" t="inlineStr">
        <is>
          <t>Wk 9</t>
        </is>
      </c>
      <c r="K4" s="6" t="inlineStr">
        <is>
          <t>Wk 10</t>
        </is>
      </c>
      <c r="L4" s="6" t="inlineStr">
        <is>
          <t>Wk 11</t>
        </is>
      </c>
      <c r="M4" s="6" t="inlineStr">
        <is>
          <t>Wk 12</t>
        </is>
      </c>
      <c r="N4" s="6" t="inlineStr">
        <is>
          <t>Wk 13*</t>
        </is>
      </c>
      <c r="O4" s="6" t="inlineStr">
        <is>
          <t>Wk 14*</t>
        </is>
      </c>
      <c r="P4" s="6" t="inlineStr">
        <is>
          <t>Wk 15*</t>
        </is>
      </c>
    </row>
    <row r="5">
      <c r="A5" s="7" t="inlineStr">
        <is>
          <t>A</t>
        </is>
      </c>
      <c r="B5" s="7" t="n">
        <v>200</v>
      </c>
      <c r="C5" s="7" t="n">
        <v>200</v>
      </c>
      <c r="D5" s="7" t="n">
        <v>150</v>
      </c>
      <c r="E5" s="7" t="n">
        <v>250</v>
      </c>
      <c r="F5" s="7" t="n">
        <v>200</v>
      </c>
      <c r="G5" s="7" t="n">
        <v>0</v>
      </c>
      <c r="H5" s="7" t="n">
        <v>0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7" t="n">
        <v>0</v>
      </c>
      <c r="P5" s="7" t="n">
        <v>0</v>
      </c>
    </row>
    <row r="6">
      <c r="A6" s="7" t="inlineStr">
        <is>
          <t>B</t>
        </is>
      </c>
      <c r="B6" s="7" t="n">
        <v>150</v>
      </c>
      <c r="C6" s="7" t="n">
        <v>100</v>
      </c>
      <c r="D6" s="7" t="n">
        <v>200</v>
      </c>
      <c r="E6" s="7" t="n">
        <v>150</v>
      </c>
      <c r="F6" s="7" t="n">
        <v>150</v>
      </c>
      <c r="G6" s="7" t="n">
        <v>0</v>
      </c>
      <c r="H6" s="7" t="n">
        <v>0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0</v>
      </c>
      <c r="P6" s="7" t="n">
        <v>0</v>
      </c>
    </row>
    <row r="7">
      <c r="A7" s="7" t="n"/>
      <c r="B7" s="7" t="n">
        <v>0</v>
      </c>
      <c r="C7" s="7" t="n">
        <v>0</v>
      </c>
      <c r="D7" s="7" t="n">
        <v>0</v>
      </c>
      <c r="E7" s="7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7" t="n">
        <v>0</v>
      </c>
      <c r="P7" s="7" t="n">
        <v>0</v>
      </c>
    </row>
    <row r="8">
      <c r="A8" s="7" t="n"/>
      <c r="B8" s="7" t="n">
        <v>0</v>
      </c>
      <c r="C8" s="7" t="n">
        <v>0</v>
      </c>
      <c r="D8" s="7" t="n">
        <v>0</v>
      </c>
      <c r="E8" s="7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7" t="n">
        <v>0</v>
      </c>
      <c r="K8" s="7" t="n">
        <v>0</v>
      </c>
      <c r="L8" s="7" t="n">
        <v>0</v>
      </c>
      <c r="M8" s="7" t="n">
        <v>0</v>
      </c>
      <c r="N8" s="7" t="n">
        <v>0</v>
      </c>
      <c r="O8" s="7" t="n">
        <v>0</v>
      </c>
      <c r="P8" s="7" t="n">
        <v>0</v>
      </c>
    </row>
    <row r="9">
      <c r="A9" s="7" t="n"/>
      <c r="B9" s="7" t="n">
        <v>0</v>
      </c>
      <c r="C9" s="7" t="n">
        <v>0</v>
      </c>
      <c r="D9" s="7" t="n">
        <v>0</v>
      </c>
      <c r="E9" s="7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7" t="n">
        <v>0</v>
      </c>
      <c r="O9" s="7" t="n">
        <v>0</v>
      </c>
      <c r="P9" s="7" t="n">
        <v>0</v>
      </c>
    </row>
    <row r="10">
      <c r="A10" s="7" t="n"/>
      <c r="B10" s="7" t="n">
        <v>0</v>
      </c>
      <c r="C10" s="7" t="n">
        <v>0</v>
      </c>
      <c r="D10" s="7" t="n">
        <v>0</v>
      </c>
      <c r="E10" s="7" t="n">
        <v>0</v>
      </c>
      <c r="F10" s="7" t="n">
        <v>0</v>
      </c>
      <c r="G10" s="7" t="n">
        <v>0</v>
      </c>
      <c r="H10" s="7" t="n">
        <v>0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7" t="n">
        <v>0</v>
      </c>
      <c r="O10" s="7" t="n">
        <v>0</v>
      </c>
      <c r="P10" s="7" t="n">
        <v>0</v>
      </c>
    </row>
    <row r="11">
      <c r="A11" s="8" t="inlineStr">
        <is>
          <t>* Weeks 13-15 are only read by the resource profile, for offsets that look ahead.</t>
        </is>
      </c>
    </row>
    <row r="12">
      <c r="A12" s="9" t="inlineStr">
        <is>
          <t>week number (helper)</t>
        </is>
      </c>
      <c r="B12" s="9" t="n">
        <v>1</v>
      </c>
      <c r="C12" s="9" t="n">
        <v>2</v>
      </c>
      <c r="D12" s="9" t="n">
        <v>3</v>
      </c>
      <c r="E12" s="9" t="n">
        <v>4</v>
      </c>
      <c r="F12" s="9" t="n">
        <v>5</v>
      </c>
      <c r="G12" s="9" t="n">
        <v>6</v>
      </c>
      <c r="H12" s="9" t="n">
        <v>7</v>
      </c>
      <c r="I12" s="9" t="n">
        <v>8</v>
      </c>
      <c r="J12" s="9" t="n">
        <v>9</v>
      </c>
      <c r="K12" s="9" t="n">
        <v>10</v>
      </c>
      <c r="L12" s="9" t="n">
        <v>11</v>
      </c>
      <c r="M12" s="9" t="n">
        <v>12</v>
      </c>
      <c r="N12" s="9" t="n">
        <v>13</v>
      </c>
      <c r="O12" s="9" t="n">
        <v>14</v>
      </c>
      <c r="P12" s="9" t="n">
        <v>15</v>
      </c>
    </row>
    <row r="14">
      <c r="A14" s="5" t="inlineStr">
        <is>
          <t>2. Bill of labor (standard hours per unit at each key work center)</t>
        </is>
      </c>
    </row>
    <row r="15">
      <c r="A15" s="6" t="inlineStr">
        <is>
          <t>Product / work center</t>
        </is>
      </c>
      <c r="B15" s="10" t="inlineStr">
        <is>
          <t>Machining</t>
        </is>
      </c>
      <c r="C15" s="10" t="inlineStr">
        <is>
          <t>Assembly</t>
        </is>
      </c>
      <c r="D15" s="10" t="n"/>
      <c r="E15" s="10" t="n"/>
    </row>
    <row r="16">
      <c r="A16" s="11">
        <f>IF(A5="","",A5)</f>
        <v/>
      </c>
      <c r="B16" s="7" t="n">
        <v>0.5</v>
      </c>
      <c r="C16" s="7" t="n">
        <v>0.4</v>
      </c>
      <c r="D16" s="7" t="n">
        <v>0</v>
      </c>
      <c r="E16" s="7" t="n">
        <v>0</v>
      </c>
    </row>
    <row r="17">
      <c r="A17" s="11">
        <f>IF(A6="","",A6)</f>
        <v/>
      </c>
      <c r="B17" s="7" t="n">
        <v>0.3</v>
      </c>
      <c r="C17" s="7" t="n">
        <v>0.6</v>
      </c>
      <c r="D17" s="7" t="n">
        <v>0</v>
      </c>
      <c r="E17" s="7" t="n">
        <v>0</v>
      </c>
    </row>
    <row r="18">
      <c r="A18" s="11">
        <f>IF(A7="","",A7)</f>
        <v/>
      </c>
      <c r="B18" s="7" t="n">
        <v>0</v>
      </c>
      <c r="C18" s="7" t="n">
        <v>0</v>
      </c>
      <c r="D18" s="7" t="n">
        <v>0</v>
      </c>
      <c r="E18" s="7" t="n">
        <v>0</v>
      </c>
    </row>
    <row r="19">
      <c r="A19" s="11">
        <f>IF(A8="","",A8)</f>
        <v/>
      </c>
      <c r="B19" s="7" t="n">
        <v>0</v>
      </c>
      <c r="C19" s="7" t="n">
        <v>0</v>
      </c>
      <c r="D19" s="7" t="n">
        <v>0</v>
      </c>
      <c r="E19" s="7" t="n">
        <v>0</v>
      </c>
    </row>
    <row r="20">
      <c r="A20" s="11">
        <f>IF(A9="","",A9)</f>
        <v/>
      </c>
      <c r="B20" s="7" t="n">
        <v>0</v>
      </c>
      <c r="C20" s="7" t="n">
        <v>0</v>
      </c>
      <c r="D20" s="7" t="n">
        <v>0</v>
      </c>
      <c r="E20" s="7" t="n">
        <v>0</v>
      </c>
    </row>
    <row r="21">
      <c r="A21" s="11">
        <f>IF(A10="","",A10)</f>
        <v/>
      </c>
      <c r="B21" s="7" t="n">
        <v>0</v>
      </c>
      <c r="C21" s="7" t="n">
        <v>0</v>
      </c>
      <c r="D21" s="7" t="n">
        <v>0</v>
      </c>
      <c r="E21" s="7" t="n">
        <v>0</v>
      </c>
    </row>
    <row r="23">
      <c r="A23" s="5" t="inlineStr">
        <is>
          <t>3. Offset (weeks before the due week that the work happens), resource profile only</t>
        </is>
      </c>
    </row>
    <row r="24">
      <c r="A24" s="6" t="inlineStr">
        <is>
          <t>Product / work center</t>
        </is>
      </c>
      <c r="B24" s="5">
        <f>IF(B15="","",B15)</f>
        <v/>
      </c>
      <c r="C24" s="5">
        <f>IF(C15="","",C15)</f>
        <v/>
      </c>
      <c r="D24" s="5">
        <f>IF(D15="","",D15)</f>
        <v/>
      </c>
      <c r="E24" s="5">
        <f>IF(E15="","",E15)</f>
        <v/>
      </c>
    </row>
    <row r="25">
      <c r="A25" s="11">
        <f>A16</f>
        <v/>
      </c>
      <c r="B25" s="7" t="n">
        <v>1</v>
      </c>
      <c r="C25" s="7" t="n">
        <v>0</v>
      </c>
      <c r="D25" s="7" t="n">
        <v>0</v>
      </c>
      <c r="E25" s="7" t="n">
        <v>0</v>
      </c>
    </row>
    <row r="26">
      <c r="A26" s="11">
        <f>A17</f>
        <v/>
      </c>
      <c r="B26" s="7" t="n">
        <v>1</v>
      </c>
      <c r="C26" s="7" t="n">
        <v>0</v>
      </c>
      <c r="D26" s="7" t="n">
        <v>0</v>
      </c>
      <c r="E26" s="7" t="n">
        <v>0</v>
      </c>
    </row>
    <row r="27">
      <c r="A27" s="11">
        <f>A18</f>
        <v/>
      </c>
      <c r="B27" s="7" t="n">
        <v>0</v>
      </c>
      <c r="C27" s="7" t="n">
        <v>0</v>
      </c>
      <c r="D27" s="7" t="n">
        <v>0</v>
      </c>
      <c r="E27" s="7" t="n">
        <v>0</v>
      </c>
    </row>
    <row r="28">
      <c r="A28" s="11">
        <f>A19</f>
        <v/>
      </c>
      <c r="B28" s="7" t="n">
        <v>0</v>
      </c>
      <c r="C28" s="7" t="n">
        <v>0</v>
      </c>
      <c r="D28" s="7" t="n">
        <v>0</v>
      </c>
      <c r="E28" s="7" t="n">
        <v>0</v>
      </c>
    </row>
    <row r="29">
      <c r="A29" s="11">
        <f>A20</f>
        <v/>
      </c>
      <c r="B29" s="7" t="n">
        <v>0</v>
      </c>
      <c r="C29" s="7" t="n">
        <v>0</v>
      </c>
      <c r="D29" s="7" t="n">
        <v>0</v>
      </c>
      <c r="E29" s="7" t="n">
        <v>0</v>
      </c>
    </row>
    <row r="30">
      <c r="A30" s="11">
        <f>A21</f>
        <v/>
      </c>
      <c r="B30" s="7" t="n">
        <v>0</v>
      </c>
      <c r="C30" s="7" t="n">
        <v>0</v>
      </c>
      <c r="D30" s="7" t="n">
        <v>0</v>
      </c>
      <c r="E30" s="7" t="n">
        <v>0</v>
      </c>
    </row>
    <row r="32">
      <c r="A32" s="5" t="inlineStr">
        <is>
          <t>4. Available capacity (hours per week, demonstrated)</t>
        </is>
      </c>
    </row>
    <row r="33">
      <c r="A33" s="6" t="inlineStr">
        <is>
          <t>Work center</t>
        </is>
      </c>
      <c r="B33" s="6" t="inlineStr">
        <is>
          <t>Wk 1</t>
        </is>
      </c>
      <c r="C33" s="6" t="inlineStr">
        <is>
          <t>Wk 2</t>
        </is>
      </c>
      <c r="D33" s="6" t="inlineStr">
        <is>
          <t>Wk 3</t>
        </is>
      </c>
      <c r="E33" s="6" t="inlineStr">
        <is>
          <t>Wk 4</t>
        </is>
      </c>
      <c r="F33" s="6" t="inlineStr">
        <is>
          <t>Wk 5</t>
        </is>
      </c>
      <c r="G33" s="6" t="inlineStr">
        <is>
          <t>Wk 6</t>
        </is>
      </c>
      <c r="H33" s="6" t="inlineStr">
        <is>
          <t>Wk 7</t>
        </is>
      </c>
      <c r="I33" s="6" t="inlineStr">
        <is>
          <t>Wk 8</t>
        </is>
      </c>
      <c r="J33" s="6" t="inlineStr">
        <is>
          <t>Wk 9</t>
        </is>
      </c>
      <c r="K33" s="6" t="inlineStr">
        <is>
          <t>Wk 10</t>
        </is>
      </c>
      <c r="L33" s="6" t="inlineStr">
        <is>
          <t>Wk 11</t>
        </is>
      </c>
      <c r="M33" s="6" t="inlineStr">
        <is>
          <t>Wk 12</t>
        </is>
      </c>
    </row>
    <row r="34">
      <c r="A34" s="11">
        <f>IF(B15="","",B15)</f>
        <v/>
      </c>
      <c r="B34" s="7" t="n">
        <v>160</v>
      </c>
      <c r="C34" s="7" t="n">
        <v>160</v>
      </c>
      <c r="D34" s="7" t="n">
        <v>160</v>
      </c>
      <c r="E34" s="7" t="n">
        <v>160</v>
      </c>
      <c r="F34" s="7" t="n">
        <v>160</v>
      </c>
      <c r="G34" s="7" t="n">
        <v>160</v>
      </c>
      <c r="H34" s="7" t="n">
        <v>160</v>
      </c>
      <c r="I34" s="7" t="n">
        <v>160</v>
      </c>
      <c r="J34" s="7" t="n">
        <v>160</v>
      </c>
      <c r="K34" s="7" t="n">
        <v>160</v>
      </c>
      <c r="L34" s="7" t="n">
        <v>160</v>
      </c>
      <c r="M34" s="7" t="n">
        <v>160</v>
      </c>
    </row>
    <row r="35">
      <c r="A35" s="11">
        <f>IF(C15="","",C15)</f>
        <v/>
      </c>
      <c r="B35" s="7" t="n">
        <v>160</v>
      </c>
      <c r="C35" s="7" t="n">
        <v>160</v>
      </c>
      <c r="D35" s="7" t="n">
        <v>160</v>
      </c>
      <c r="E35" s="7" t="n">
        <v>160</v>
      </c>
      <c r="F35" s="7" t="n">
        <v>160</v>
      </c>
      <c r="G35" s="7" t="n">
        <v>160</v>
      </c>
      <c r="H35" s="7" t="n">
        <v>160</v>
      </c>
      <c r="I35" s="7" t="n">
        <v>160</v>
      </c>
      <c r="J35" s="7" t="n">
        <v>160</v>
      </c>
      <c r="K35" s="7" t="n">
        <v>160</v>
      </c>
      <c r="L35" s="7" t="n">
        <v>160</v>
      </c>
      <c r="M35" s="7" t="n">
        <v>160</v>
      </c>
    </row>
    <row r="36">
      <c r="A36" s="11">
        <f>IF(D15="","",D15)</f>
        <v/>
      </c>
      <c r="B36" s="7" t="n">
        <v>0</v>
      </c>
      <c r="C36" s="7" t="n">
        <v>0</v>
      </c>
      <c r="D36" s="7" t="n">
        <v>0</v>
      </c>
      <c r="E36" s="7" t="n">
        <v>0</v>
      </c>
      <c r="F36" s="7" t="n">
        <v>0</v>
      </c>
      <c r="G36" s="7" t="n">
        <v>0</v>
      </c>
      <c r="H36" s="7" t="n">
        <v>0</v>
      </c>
      <c r="I36" s="7" t="n">
        <v>0</v>
      </c>
      <c r="J36" s="7" t="n">
        <v>0</v>
      </c>
      <c r="K36" s="7" t="n">
        <v>0</v>
      </c>
      <c r="L36" s="7" t="n">
        <v>0</v>
      </c>
      <c r="M36" s="7" t="n">
        <v>0</v>
      </c>
    </row>
    <row r="37">
      <c r="A37" s="11">
        <f>IF(E15="","",E15)</f>
        <v/>
      </c>
      <c r="B37" s="7" t="n">
        <v>0</v>
      </c>
      <c r="C37" s="7" t="n">
        <v>0</v>
      </c>
      <c r="D37" s="7" t="n">
        <v>0</v>
      </c>
      <c r="E37" s="7" t="n">
        <v>0</v>
      </c>
      <c r="F37" s="7" t="n">
        <v>0</v>
      </c>
      <c r="G37" s="7" t="n">
        <v>0</v>
      </c>
      <c r="H37" s="7" t="n">
        <v>0</v>
      </c>
      <c r="I37" s="7" t="n">
        <v>0</v>
      </c>
      <c r="J37" s="7" t="n">
        <v>0</v>
      </c>
      <c r="K37" s="7" t="n">
        <v>0</v>
      </c>
      <c r="L37" s="7" t="n">
        <v>0</v>
      </c>
      <c r="M37" s="7" t="n">
        <v>0</v>
      </c>
    </row>
    <row r="39">
      <c r="A39" s="5" t="inlineStr">
        <is>
          <t>5. CPOF factors (derived from last year's product mix; overwrite with actual history if you have it)</t>
        </is>
      </c>
    </row>
    <row r="40">
      <c r="A40" s="6" t="inlineStr">
        <is>
          <t>Product</t>
        </is>
      </c>
      <c r="B40" s="6" t="inlineStr">
        <is>
          <t>Last year's mix %</t>
        </is>
      </c>
    </row>
    <row r="41">
      <c r="A41" s="11">
        <f>A16</f>
        <v/>
      </c>
      <c r="B41" s="12" t="n">
        <v>0.6</v>
      </c>
    </row>
    <row r="42">
      <c r="A42" s="11">
        <f>A17</f>
        <v/>
      </c>
      <c r="B42" s="12" t="n">
        <v>0.4</v>
      </c>
    </row>
    <row r="43">
      <c r="A43" s="11">
        <f>A18</f>
        <v/>
      </c>
      <c r="B43" s="12" t="n">
        <v>0</v>
      </c>
    </row>
    <row r="44">
      <c r="A44" s="11">
        <f>A19</f>
        <v/>
      </c>
      <c r="B44" s="12" t="n">
        <v>0</v>
      </c>
    </row>
    <row r="45">
      <c r="A45" s="11">
        <f>A20</f>
        <v/>
      </c>
      <c r="B45" s="12" t="n">
        <v>0</v>
      </c>
    </row>
    <row r="46">
      <c r="A46" s="11">
        <f>A21</f>
        <v/>
      </c>
      <c r="B46" s="12" t="n">
        <v>0</v>
      </c>
    </row>
    <row r="48">
      <c r="A48" s="6" t="inlineStr">
        <is>
          <t>Work center</t>
        </is>
      </c>
      <c r="B48" s="6" t="inlineStr">
        <is>
          <t>Hist. hrs/unit</t>
        </is>
      </c>
      <c r="C48" s="6" t="inlineStr">
        <is>
          <t>Share of hours</t>
        </is>
      </c>
    </row>
    <row r="49">
      <c r="A49" s="11">
        <f>IF(B15="","",B15)</f>
        <v/>
      </c>
      <c r="B49" s="13">
        <f>SUMPRODUCT($B$41:$B$46,B16:B21)</f>
        <v/>
      </c>
      <c r="C49" s="14">
        <f>IF($B$53=0,0,B49/$B$53)</f>
        <v/>
      </c>
    </row>
    <row r="50">
      <c r="A50" s="11">
        <f>IF(C15="","",C15)</f>
        <v/>
      </c>
      <c r="B50" s="13">
        <f>SUMPRODUCT($B$41:$B$46,C16:C21)</f>
        <v/>
      </c>
      <c r="C50" s="14">
        <f>IF($B$53=0,0,B50/$B$53)</f>
        <v/>
      </c>
    </row>
    <row r="51">
      <c r="A51" s="11">
        <f>IF(D15="","",D15)</f>
        <v/>
      </c>
      <c r="B51" s="13">
        <f>SUMPRODUCT($B$41:$B$46,D16:D21)</f>
        <v/>
      </c>
      <c r="C51" s="14">
        <f>IF($B$53=0,0,B51/$B$53)</f>
        <v/>
      </c>
    </row>
    <row r="52">
      <c r="A52" s="11">
        <f>IF(E15="","",E15)</f>
        <v/>
      </c>
      <c r="B52" s="13">
        <f>SUMPRODUCT($B$41:$B$46,E16:E21)</f>
        <v/>
      </c>
      <c r="C52" s="14">
        <f>IF($B$53=0,0,B52/$B$53)</f>
        <v/>
      </c>
    </row>
    <row r="53">
      <c r="A53" s="5" t="inlineStr">
        <is>
          <t>Overall factor (hours per unit)</t>
        </is>
      </c>
      <c r="B53" s="13">
        <f>SUM(B49:B52)</f>
        <v/>
      </c>
    </row>
  </sheetData>
  <dataValidations count="1">
    <dataValidation sqref="B25 B26 B27 B28 B29 B30 C25 C26 C27 C28 C29 C30 D25 D26 D27 D28 D29 D30 E25 E26 E27 E28 E29 E30" showDropDown="0" showInputMessage="0" showErrorMessage="1" allowBlank="0" error="Offset must be a whole number from 0 to 3." type="whole" operator="between">
      <formula1>0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4" t="inlineStr">
        <is>
          <t>Results: required hours, load % and spare hours by method</t>
        </is>
      </c>
    </row>
    <row r="3">
      <c r="A3" s="5" t="inlineStr">
        <is>
          <t>CPOF: overall factor x total units x historical share</t>
        </is>
      </c>
    </row>
    <row r="4">
      <c r="A4" s="6" t="inlineStr">
        <is>
          <t>Required hours</t>
        </is>
      </c>
      <c r="B4" s="6" t="inlineStr">
        <is>
          <t>Wk 1</t>
        </is>
      </c>
      <c r="C4" s="6" t="inlineStr">
        <is>
          <t>Wk 2</t>
        </is>
      </c>
      <c r="D4" s="6" t="inlineStr">
        <is>
          <t>Wk 3</t>
        </is>
      </c>
      <c r="E4" s="6" t="inlineStr">
        <is>
          <t>Wk 4</t>
        </is>
      </c>
      <c r="F4" s="6" t="inlineStr">
        <is>
          <t>Wk 5</t>
        </is>
      </c>
      <c r="G4" s="6" t="inlineStr">
        <is>
          <t>Wk 6</t>
        </is>
      </c>
      <c r="H4" s="6" t="inlineStr">
        <is>
          <t>Wk 7</t>
        </is>
      </c>
      <c r="I4" s="6" t="inlineStr">
        <is>
          <t>Wk 8</t>
        </is>
      </c>
      <c r="J4" s="6" t="inlineStr">
        <is>
          <t>Wk 9</t>
        </is>
      </c>
      <c r="K4" s="6" t="inlineStr">
        <is>
          <t>Wk 10</t>
        </is>
      </c>
      <c r="L4" s="6" t="inlineStr">
        <is>
          <t>Wk 11</t>
        </is>
      </c>
      <c r="M4" s="6" t="inlineStr">
        <is>
          <t>Wk 12</t>
        </is>
      </c>
    </row>
    <row r="5">
      <c r="A5">
        <f>Inputs!$A$34</f>
        <v/>
      </c>
      <c r="B5" s="15">
        <f>IF(Inputs!$A$34="","",Inputs!$B$53*SUM(Inputs!$B$5:$B$10)*Inputs!$C$49)</f>
        <v/>
      </c>
      <c r="C5" s="15">
        <f>IF(Inputs!$A$34="","",Inputs!$B$53*SUM(Inputs!$C$5:$C$10)*Inputs!$C$49)</f>
        <v/>
      </c>
      <c r="D5" s="15">
        <f>IF(Inputs!$A$34="","",Inputs!$B$53*SUM(Inputs!$D$5:$D$10)*Inputs!$C$49)</f>
        <v/>
      </c>
      <c r="E5" s="15">
        <f>IF(Inputs!$A$34="","",Inputs!$B$53*SUM(Inputs!$E$5:$E$10)*Inputs!$C$49)</f>
        <v/>
      </c>
      <c r="F5" s="15">
        <f>IF(Inputs!$A$34="","",Inputs!$B$53*SUM(Inputs!$F$5:$F$10)*Inputs!$C$49)</f>
        <v/>
      </c>
      <c r="G5" s="15">
        <f>IF(Inputs!$A$34="","",Inputs!$B$53*SUM(Inputs!$G$5:$G$10)*Inputs!$C$49)</f>
        <v/>
      </c>
      <c r="H5" s="15">
        <f>IF(Inputs!$A$34="","",Inputs!$B$53*SUM(Inputs!$H$5:$H$10)*Inputs!$C$49)</f>
        <v/>
      </c>
      <c r="I5" s="15">
        <f>IF(Inputs!$A$34="","",Inputs!$B$53*SUM(Inputs!$I$5:$I$10)*Inputs!$C$49)</f>
        <v/>
      </c>
      <c r="J5" s="15">
        <f>IF(Inputs!$A$34="","",Inputs!$B$53*SUM(Inputs!$J$5:$J$10)*Inputs!$C$49)</f>
        <v/>
      </c>
      <c r="K5" s="15">
        <f>IF(Inputs!$A$34="","",Inputs!$B$53*SUM(Inputs!$K$5:$K$10)*Inputs!$C$49)</f>
        <v/>
      </c>
      <c r="L5" s="15">
        <f>IF(Inputs!$A$34="","",Inputs!$B$53*SUM(Inputs!$L$5:$L$10)*Inputs!$C$49)</f>
        <v/>
      </c>
      <c r="M5" s="15">
        <f>IF(Inputs!$A$34="","",Inputs!$B$53*SUM(Inputs!$M$5:$M$10)*Inputs!$C$49)</f>
        <v/>
      </c>
    </row>
    <row r="6">
      <c r="A6">
        <f>Inputs!$A$35</f>
        <v/>
      </c>
      <c r="B6" s="15">
        <f>IF(Inputs!$A$35="","",Inputs!$B$53*SUM(Inputs!$B$5:$B$10)*Inputs!$C$50)</f>
        <v/>
      </c>
      <c r="C6" s="15">
        <f>IF(Inputs!$A$35="","",Inputs!$B$53*SUM(Inputs!$C$5:$C$10)*Inputs!$C$50)</f>
        <v/>
      </c>
      <c r="D6" s="15">
        <f>IF(Inputs!$A$35="","",Inputs!$B$53*SUM(Inputs!$D$5:$D$10)*Inputs!$C$50)</f>
        <v/>
      </c>
      <c r="E6" s="15">
        <f>IF(Inputs!$A$35="","",Inputs!$B$53*SUM(Inputs!$E$5:$E$10)*Inputs!$C$50)</f>
        <v/>
      </c>
      <c r="F6" s="15">
        <f>IF(Inputs!$A$35="","",Inputs!$B$53*SUM(Inputs!$F$5:$F$10)*Inputs!$C$50)</f>
        <v/>
      </c>
      <c r="G6" s="15">
        <f>IF(Inputs!$A$35="","",Inputs!$B$53*SUM(Inputs!$G$5:$G$10)*Inputs!$C$50)</f>
        <v/>
      </c>
      <c r="H6" s="15">
        <f>IF(Inputs!$A$35="","",Inputs!$B$53*SUM(Inputs!$H$5:$H$10)*Inputs!$C$50)</f>
        <v/>
      </c>
      <c r="I6" s="15">
        <f>IF(Inputs!$A$35="","",Inputs!$B$53*SUM(Inputs!$I$5:$I$10)*Inputs!$C$50)</f>
        <v/>
      </c>
      <c r="J6" s="15">
        <f>IF(Inputs!$A$35="","",Inputs!$B$53*SUM(Inputs!$J$5:$J$10)*Inputs!$C$50)</f>
        <v/>
      </c>
      <c r="K6" s="15">
        <f>IF(Inputs!$A$35="","",Inputs!$B$53*SUM(Inputs!$K$5:$K$10)*Inputs!$C$50)</f>
        <v/>
      </c>
      <c r="L6" s="15">
        <f>IF(Inputs!$A$35="","",Inputs!$B$53*SUM(Inputs!$L$5:$L$10)*Inputs!$C$50)</f>
        <v/>
      </c>
      <c r="M6" s="15">
        <f>IF(Inputs!$A$35="","",Inputs!$B$53*SUM(Inputs!$M$5:$M$10)*Inputs!$C$50)</f>
        <v/>
      </c>
    </row>
    <row r="7">
      <c r="A7">
        <f>Inputs!$A$36</f>
        <v/>
      </c>
      <c r="B7" s="15">
        <f>IF(Inputs!$A$36="","",Inputs!$B$53*SUM(Inputs!$B$5:$B$10)*Inputs!$C$51)</f>
        <v/>
      </c>
      <c r="C7" s="15">
        <f>IF(Inputs!$A$36="","",Inputs!$B$53*SUM(Inputs!$C$5:$C$10)*Inputs!$C$51)</f>
        <v/>
      </c>
      <c r="D7" s="15">
        <f>IF(Inputs!$A$36="","",Inputs!$B$53*SUM(Inputs!$D$5:$D$10)*Inputs!$C$51)</f>
        <v/>
      </c>
      <c r="E7" s="15">
        <f>IF(Inputs!$A$36="","",Inputs!$B$53*SUM(Inputs!$E$5:$E$10)*Inputs!$C$51)</f>
        <v/>
      </c>
      <c r="F7" s="15">
        <f>IF(Inputs!$A$36="","",Inputs!$B$53*SUM(Inputs!$F$5:$F$10)*Inputs!$C$51)</f>
        <v/>
      </c>
      <c r="G7" s="15">
        <f>IF(Inputs!$A$36="","",Inputs!$B$53*SUM(Inputs!$G$5:$G$10)*Inputs!$C$51)</f>
        <v/>
      </c>
      <c r="H7" s="15">
        <f>IF(Inputs!$A$36="","",Inputs!$B$53*SUM(Inputs!$H$5:$H$10)*Inputs!$C$51)</f>
        <v/>
      </c>
      <c r="I7" s="15">
        <f>IF(Inputs!$A$36="","",Inputs!$B$53*SUM(Inputs!$I$5:$I$10)*Inputs!$C$51)</f>
        <v/>
      </c>
      <c r="J7" s="15">
        <f>IF(Inputs!$A$36="","",Inputs!$B$53*SUM(Inputs!$J$5:$J$10)*Inputs!$C$51)</f>
        <v/>
      </c>
      <c r="K7" s="15">
        <f>IF(Inputs!$A$36="","",Inputs!$B$53*SUM(Inputs!$K$5:$K$10)*Inputs!$C$51)</f>
        <v/>
      </c>
      <c r="L7" s="15">
        <f>IF(Inputs!$A$36="","",Inputs!$B$53*SUM(Inputs!$L$5:$L$10)*Inputs!$C$51)</f>
        <v/>
      </c>
      <c r="M7" s="15">
        <f>IF(Inputs!$A$36="","",Inputs!$B$53*SUM(Inputs!$M$5:$M$10)*Inputs!$C$51)</f>
        <v/>
      </c>
    </row>
    <row r="8">
      <c r="A8">
        <f>Inputs!$A$37</f>
        <v/>
      </c>
      <c r="B8" s="15">
        <f>IF(Inputs!$A$37="","",Inputs!$B$53*SUM(Inputs!$B$5:$B$10)*Inputs!$C$52)</f>
        <v/>
      </c>
      <c r="C8" s="15">
        <f>IF(Inputs!$A$37="","",Inputs!$B$53*SUM(Inputs!$C$5:$C$10)*Inputs!$C$52)</f>
        <v/>
      </c>
      <c r="D8" s="15">
        <f>IF(Inputs!$A$37="","",Inputs!$B$53*SUM(Inputs!$D$5:$D$10)*Inputs!$C$52)</f>
        <v/>
      </c>
      <c r="E8" s="15">
        <f>IF(Inputs!$A$37="","",Inputs!$B$53*SUM(Inputs!$E$5:$E$10)*Inputs!$C$52)</f>
        <v/>
      </c>
      <c r="F8" s="15">
        <f>IF(Inputs!$A$37="","",Inputs!$B$53*SUM(Inputs!$F$5:$F$10)*Inputs!$C$52)</f>
        <v/>
      </c>
      <c r="G8" s="15">
        <f>IF(Inputs!$A$37="","",Inputs!$B$53*SUM(Inputs!$G$5:$G$10)*Inputs!$C$52)</f>
        <v/>
      </c>
      <c r="H8" s="15">
        <f>IF(Inputs!$A$37="","",Inputs!$B$53*SUM(Inputs!$H$5:$H$10)*Inputs!$C$52)</f>
        <v/>
      </c>
      <c r="I8" s="15">
        <f>IF(Inputs!$A$37="","",Inputs!$B$53*SUM(Inputs!$I$5:$I$10)*Inputs!$C$52)</f>
        <v/>
      </c>
      <c r="J8" s="15">
        <f>IF(Inputs!$A$37="","",Inputs!$B$53*SUM(Inputs!$J$5:$J$10)*Inputs!$C$52)</f>
        <v/>
      </c>
      <c r="K8" s="15">
        <f>IF(Inputs!$A$37="","",Inputs!$B$53*SUM(Inputs!$K$5:$K$10)*Inputs!$C$52)</f>
        <v/>
      </c>
      <c r="L8" s="15">
        <f>IF(Inputs!$A$37="","",Inputs!$B$53*SUM(Inputs!$L$5:$L$10)*Inputs!$C$52)</f>
        <v/>
      </c>
      <c r="M8" s="15">
        <f>IF(Inputs!$A$37="","",Inputs!$B$53*SUM(Inputs!$M$5:$M$10)*Inputs!$C$52)</f>
        <v/>
      </c>
    </row>
    <row r="9">
      <c r="A9" s="6" t="inlineStr">
        <is>
          <t>Load % (required / available)</t>
        </is>
      </c>
      <c r="B9" s="6" t="inlineStr">
        <is>
          <t>Wk 1</t>
        </is>
      </c>
      <c r="C9" s="6" t="inlineStr">
        <is>
          <t>Wk 2</t>
        </is>
      </c>
      <c r="D9" s="6" t="inlineStr">
        <is>
          <t>Wk 3</t>
        </is>
      </c>
      <c r="E9" s="6" t="inlineStr">
        <is>
          <t>Wk 4</t>
        </is>
      </c>
      <c r="F9" s="6" t="inlineStr">
        <is>
          <t>Wk 5</t>
        </is>
      </c>
      <c r="G9" s="6" t="inlineStr">
        <is>
          <t>Wk 6</t>
        </is>
      </c>
      <c r="H9" s="6" t="inlineStr">
        <is>
          <t>Wk 7</t>
        </is>
      </c>
      <c r="I9" s="6" t="inlineStr">
        <is>
          <t>Wk 8</t>
        </is>
      </c>
      <c r="J9" s="6" t="inlineStr">
        <is>
          <t>Wk 9</t>
        </is>
      </c>
      <c r="K9" s="6" t="inlineStr">
        <is>
          <t>Wk 10</t>
        </is>
      </c>
      <c r="L9" s="6" t="inlineStr">
        <is>
          <t>Wk 11</t>
        </is>
      </c>
      <c r="M9" s="6" t="inlineStr">
        <is>
          <t>Wk 12</t>
        </is>
      </c>
    </row>
    <row r="10">
      <c r="A10">
        <f>Inputs!$A$34</f>
        <v/>
      </c>
      <c r="B10" s="16">
        <f>IF(OR(Inputs!$A$34="",Inputs!$B$34=0),"",B5/Inputs!$B$34)</f>
        <v/>
      </c>
      <c r="C10" s="16">
        <f>IF(OR(Inputs!$A$34="",Inputs!$C$34=0),"",C5/Inputs!$C$34)</f>
        <v/>
      </c>
      <c r="D10" s="16">
        <f>IF(OR(Inputs!$A$34="",Inputs!$D$34=0),"",D5/Inputs!$D$34)</f>
        <v/>
      </c>
      <c r="E10" s="16">
        <f>IF(OR(Inputs!$A$34="",Inputs!$E$34=0),"",E5/Inputs!$E$34)</f>
        <v/>
      </c>
      <c r="F10" s="16">
        <f>IF(OR(Inputs!$A$34="",Inputs!$F$34=0),"",F5/Inputs!$F$34)</f>
        <v/>
      </c>
      <c r="G10" s="16">
        <f>IF(OR(Inputs!$A$34="",Inputs!$G$34=0),"",G5/Inputs!$G$34)</f>
        <v/>
      </c>
      <c r="H10" s="16">
        <f>IF(OR(Inputs!$A$34="",Inputs!$H$34=0),"",H5/Inputs!$H$34)</f>
        <v/>
      </c>
      <c r="I10" s="16">
        <f>IF(OR(Inputs!$A$34="",Inputs!$I$34=0),"",I5/Inputs!$I$34)</f>
        <v/>
      </c>
      <c r="J10" s="16">
        <f>IF(OR(Inputs!$A$34="",Inputs!$J$34=0),"",J5/Inputs!$J$34)</f>
        <v/>
      </c>
      <c r="K10" s="16">
        <f>IF(OR(Inputs!$A$34="",Inputs!$K$34=0),"",K5/Inputs!$K$34)</f>
        <v/>
      </c>
      <c r="L10" s="16">
        <f>IF(OR(Inputs!$A$34="",Inputs!$L$34=0),"",L5/Inputs!$L$34)</f>
        <v/>
      </c>
      <c r="M10" s="16">
        <f>IF(OR(Inputs!$A$34="",Inputs!$M$34=0),"",M5/Inputs!$M$34)</f>
        <v/>
      </c>
    </row>
    <row r="11">
      <c r="A11">
        <f>Inputs!$A$35</f>
        <v/>
      </c>
      <c r="B11" s="16">
        <f>IF(OR(Inputs!$A$35="",Inputs!$B$35=0),"",B6/Inputs!$B$35)</f>
        <v/>
      </c>
      <c r="C11" s="16">
        <f>IF(OR(Inputs!$A$35="",Inputs!$C$35=0),"",C6/Inputs!$C$35)</f>
        <v/>
      </c>
      <c r="D11" s="16">
        <f>IF(OR(Inputs!$A$35="",Inputs!$D$35=0),"",D6/Inputs!$D$35)</f>
        <v/>
      </c>
      <c r="E11" s="16">
        <f>IF(OR(Inputs!$A$35="",Inputs!$E$35=0),"",E6/Inputs!$E$35)</f>
        <v/>
      </c>
      <c r="F11" s="16">
        <f>IF(OR(Inputs!$A$35="",Inputs!$F$35=0),"",F6/Inputs!$F$35)</f>
        <v/>
      </c>
      <c r="G11" s="16">
        <f>IF(OR(Inputs!$A$35="",Inputs!$G$35=0),"",G6/Inputs!$G$35)</f>
        <v/>
      </c>
      <c r="H11" s="16">
        <f>IF(OR(Inputs!$A$35="",Inputs!$H$35=0),"",H6/Inputs!$H$35)</f>
        <v/>
      </c>
      <c r="I11" s="16">
        <f>IF(OR(Inputs!$A$35="",Inputs!$I$35=0),"",I6/Inputs!$I$35)</f>
        <v/>
      </c>
      <c r="J11" s="16">
        <f>IF(OR(Inputs!$A$35="",Inputs!$J$35=0),"",J6/Inputs!$J$35)</f>
        <v/>
      </c>
      <c r="K11" s="16">
        <f>IF(OR(Inputs!$A$35="",Inputs!$K$35=0),"",K6/Inputs!$K$35)</f>
        <v/>
      </c>
      <c r="L11" s="16">
        <f>IF(OR(Inputs!$A$35="",Inputs!$L$35=0),"",L6/Inputs!$L$35)</f>
        <v/>
      </c>
      <c r="M11" s="16">
        <f>IF(OR(Inputs!$A$35="",Inputs!$M$35=0),"",M6/Inputs!$M$35)</f>
        <v/>
      </c>
    </row>
    <row r="12">
      <c r="A12">
        <f>Inputs!$A$36</f>
        <v/>
      </c>
      <c r="B12" s="16">
        <f>IF(OR(Inputs!$A$36="",Inputs!$B$36=0),"",B7/Inputs!$B$36)</f>
        <v/>
      </c>
      <c r="C12" s="16">
        <f>IF(OR(Inputs!$A$36="",Inputs!$C$36=0),"",C7/Inputs!$C$36)</f>
        <v/>
      </c>
      <c r="D12" s="16">
        <f>IF(OR(Inputs!$A$36="",Inputs!$D$36=0),"",D7/Inputs!$D$36)</f>
        <v/>
      </c>
      <c r="E12" s="16">
        <f>IF(OR(Inputs!$A$36="",Inputs!$E$36=0),"",E7/Inputs!$E$36)</f>
        <v/>
      </c>
      <c r="F12" s="16">
        <f>IF(OR(Inputs!$A$36="",Inputs!$F$36=0),"",F7/Inputs!$F$36)</f>
        <v/>
      </c>
      <c r="G12" s="16">
        <f>IF(OR(Inputs!$A$36="",Inputs!$G$36=0),"",G7/Inputs!$G$36)</f>
        <v/>
      </c>
      <c r="H12" s="16">
        <f>IF(OR(Inputs!$A$36="",Inputs!$H$36=0),"",H7/Inputs!$H$36)</f>
        <v/>
      </c>
      <c r="I12" s="16">
        <f>IF(OR(Inputs!$A$36="",Inputs!$I$36=0),"",I7/Inputs!$I$36)</f>
        <v/>
      </c>
      <c r="J12" s="16">
        <f>IF(OR(Inputs!$A$36="",Inputs!$J$36=0),"",J7/Inputs!$J$36)</f>
        <v/>
      </c>
      <c r="K12" s="16">
        <f>IF(OR(Inputs!$A$36="",Inputs!$K$36=0),"",K7/Inputs!$K$36)</f>
        <v/>
      </c>
      <c r="L12" s="16">
        <f>IF(OR(Inputs!$A$36="",Inputs!$L$36=0),"",L7/Inputs!$L$36)</f>
        <v/>
      </c>
      <c r="M12" s="16">
        <f>IF(OR(Inputs!$A$36="",Inputs!$M$36=0),"",M7/Inputs!$M$36)</f>
        <v/>
      </c>
    </row>
    <row r="13">
      <c r="A13">
        <f>Inputs!$A$37</f>
        <v/>
      </c>
      <c r="B13" s="16">
        <f>IF(OR(Inputs!$A$37="",Inputs!$B$37=0),"",B8/Inputs!$B$37)</f>
        <v/>
      </c>
      <c r="C13" s="16">
        <f>IF(OR(Inputs!$A$37="",Inputs!$C$37=0),"",C8/Inputs!$C$37)</f>
        <v/>
      </c>
      <c r="D13" s="16">
        <f>IF(OR(Inputs!$A$37="",Inputs!$D$37=0),"",D8/Inputs!$D$37)</f>
        <v/>
      </c>
      <c r="E13" s="16">
        <f>IF(OR(Inputs!$A$37="",Inputs!$E$37=0),"",E8/Inputs!$E$37)</f>
        <v/>
      </c>
      <c r="F13" s="16">
        <f>IF(OR(Inputs!$A$37="",Inputs!$F$37=0),"",F8/Inputs!$F$37)</f>
        <v/>
      </c>
      <c r="G13" s="16">
        <f>IF(OR(Inputs!$A$37="",Inputs!$G$37=0),"",G8/Inputs!$G$37)</f>
        <v/>
      </c>
      <c r="H13" s="16">
        <f>IF(OR(Inputs!$A$37="",Inputs!$H$37=0),"",H8/Inputs!$H$37)</f>
        <v/>
      </c>
      <c r="I13" s="16">
        <f>IF(OR(Inputs!$A$37="",Inputs!$I$37=0),"",I8/Inputs!$I$37)</f>
        <v/>
      </c>
      <c r="J13" s="16">
        <f>IF(OR(Inputs!$A$37="",Inputs!$J$37=0),"",J8/Inputs!$J$37)</f>
        <v/>
      </c>
      <c r="K13" s="16">
        <f>IF(OR(Inputs!$A$37="",Inputs!$K$37=0),"",K8/Inputs!$K$37)</f>
        <v/>
      </c>
      <c r="L13" s="16">
        <f>IF(OR(Inputs!$A$37="",Inputs!$L$37=0),"",L8/Inputs!$L$37)</f>
        <v/>
      </c>
      <c r="M13" s="16">
        <f>IF(OR(Inputs!$A$37="",Inputs!$M$37=0),"",M8/Inputs!$M$37)</f>
        <v/>
      </c>
    </row>
    <row r="14">
      <c r="A14" s="6" t="inlineStr">
        <is>
          <t>Spare hours (negative = short)</t>
        </is>
      </c>
      <c r="B14" s="6" t="inlineStr">
        <is>
          <t>Wk 1</t>
        </is>
      </c>
      <c r="C14" s="6" t="inlineStr">
        <is>
          <t>Wk 2</t>
        </is>
      </c>
      <c r="D14" s="6" t="inlineStr">
        <is>
          <t>Wk 3</t>
        </is>
      </c>
      <c r="E14" s="6" t="inlineStr">
        <is>
          <t>Wk 4</t>
        </is>
      </c>
      <c r="F14" s="6" t="inlineStr">
        <is>
          <t>Wk 5</t>
        </is>
      </c>
      <c r="G14" s="6" t="inlineStr">
        <is>
          <t>Wk 6</t>
        </is>
      </c>
      <c r="H14" s="6" t="inlineStr">
        <is>
          <t>Wk 7</t>
        </is>
      </c>
      <c r="I14" s="6" t="inlineStr">
        <is>
          <t>Wk 8</t>
        </is>
      </c>
      <c r="J14" s="6" t="inlineStr">
        <is>
          <t>Wk 9</t>
        </is>
      </c>
      <c r="K14" s="6" t="inlineStr">
        <is>
          <t>Wk 10</t>
        </is>
      </c>
      <c r="L14" s="6" t="inlineStr">
        <is>
          <t>Wk 11</t>
        </is>
      </c>
      <c r="M14" s="6" t="inlineStr">
        <is>
          <t>Wk 12</t>
        </is>
      </c>
    </row>
    <row r="15">
      <c r="A15">
        <f>Inputs!$A$34</f>
        <v/>
      </c>
      <c r="B15" s="15">
        <f>IF(Inputs!$A$34="","",Inputs!$B$34-B5)</f>
        <v/>
      </c>
      <c r="C15" s="15">
        <f>IF(Inputs!$A$34="","",Inputs!$C$34-C5)</f>
        <v/>
      </c>
      <c r="D15" s="15">
        <f>IF(Inputs!$A$34="","",Inputs!$D$34-D5)</f>
        <v/>
      </c>
      <c r="E15" s="15">
        <f>IF(Inputs!$A$34="","",Inputs!$E$34-E5)</f>
        <v/>
      </c>
      <c r="F15" s="15">
        <f>IF(Inputs!$A$34="","",Inputs!$F$34-F5)</f>
        <v/>
      </c>
      <c r="G15" s="15">
        <f>IF(Inputs!$A$34="","",Inputs!$G$34-G5)</f>
        <v/>
      </c>
      <c r="H15" s="15">
        <f>IF(Inputs!$A$34="","",Inputs!$H$34-H5)</f>
        <v/>
      </c>
      <c r="I15" s="15">
        <f>IF(Inputs!$A$34="","",Inputs!$I$34-I5)</f>
        <v/>
      </c>
      <c r="J15" s="15">
        <f>IF(Inputs!$A$34="","",Inputs!$J$34-J5)</f>
        <v/>
      </c>
      <c r="K15" s="15">
        <f>IF(Inputs!$A$34="","",Inputs!$K$34-K5)</f>
        <v/>
      </c>
      <c r="L15" s="15">
        <f>IF(Inputs!$A$34="","",Inputs!$L$34-L5)</f>
        <v/>
      </c>
      <c r="M15" s="15">
        <f>IF(Inputs!$A$34="","",Inputs!$M$34-M5)</f>
        <v/>
      </c>
    </row>
    <row r="16">
      <c r="A16">
        <f>Inputs!$A$35</f>
        <v/>
      </c>
      <c r="B16" s="15">
        <f>IF(Inputs!$A$35="","",Inputs!$B$35-B6)</f>
        <v/>
      </c>
      <c r="C16" s="15">
        <f>IF(Inputs!$A$35="","",Inputs!$C$35-C6)</f>
        <v/>
      </c>
      <c r="D16" s="15">
        <f>IF(Inputs!$A$35="","",Inputs!$D$35-D6)</f>
        <v/>
      </c>
      <c r="E16" s="15">
        <f>IF(Inputs!$A$35="","",Inputs!$E$35-E6)</f>
        <v/>
      </c>
      <c r="F16" s="15">
        <f>IF(Inputs!$A$35="","",Inputs!$F$35-F6)</f>
        <v/>
      </c>
      <c r="G16" s="15">
        <f>IF(Inputs!$A$35="","",Inputs!$G$35-G6)</f>
        <v/>
      </c>
      <c r="H16" s="15">
        <f>IF(Inputs!$A$35="","",Inputs!$H$35-H6)</f>
        <v/>
      </c>
      <c r="I16" s="15">
        <f>IF(Inputs!$A$35="","",Inputs!$I$35-I6)</f>
        <v/>
      </c>
      <c r="J16" s="15">
        <f>IF(Inputs!$A$35="","",Inputs!$J$35-J6)</f>
        <v/>
      </c>
      <c r="K16" s="15">
        <f>IF(Inputs!$A$35="","",Inputs!$K$35-K6)</f>
        <v/>
      </c>
      <c r="L16" s="15">
        <f>IF(Inputs!$A$35="","",Inputs!$L$35-L6)</f>
        <v/>
      </c>
      <c r="M16" s="15">
        <f>IF(Inputs!$A$35="","",Inputs!$M$35-M6)</f>
        <v/>
      </c>
    </row>
    <row r="17">
      <c r="A17">
        <f>Inputs!$A$36</f>
        <v/>
      </c>
      <c r="B17" s="15">
        <f>IF(Inputs!$A$36="","",Inputs!$B$36-B7)</f>
        <v/>
      </c>
      <c r="C17" s="15">
        <f>IF(Inputs!$A$36="","",Inputs!$C$36-C7)</f>
        <v/>
      </c>
      <c r="D17" s="15">
        <f>IF(Inputs!$A$36="","",Inputs!$D$36-D7)</f>
        <v/>
      </c>
      <c r="E17" s="15">
        <f>IF(Inputs!$A$36="","",Inputs!$E$36-E7)</f>
        <v/>
      </c>
      <c r="F17" s="15">
        <f>IF(Inputs!$A$36="","",Inputs!$F$36-F7)</f>
        <v/>
      </c>
      <c r="G17" s="15">
        <f>IF(Inputs!$A$36="","",Inputs!$G$36-G7)</f>
        <v/>
      </c>
      <c r="H17" s="15">
        <f>IF(Inputs!$A$36="","",Inputs!$H$36-H7)</f>
        <v/>
      </c>
      <c r="I17" s="15">
        <f>IF(Inputs!$A$36="","",Inputs!$I$36-I7)</f>
        <v/>
      </c>
      <c r="J17" s="15">
        <f>IF(Inputs!$A$36="","",Inputs!$J$36-J7)</f>
        <v/>
      </c>
      <c r="K17" s="15">
        <f>IF(Inputs!$A$36="","",Inputs!$K$36-K7)</f>
        <v/>
      </c>
      <c r="L17" s="15">
        <f>IF(Inputs!$A$36="","",Inputs!$L$36-L7)</f>
        <v/>
      </c>
      <c r="M17" s="15">
        <f>IF(Inputs!$A$36="","",Inputs!$M$36-M7)</f>
        <v/>
      </c>
    </row>
    <row r="18">
      <c r="A18">
        <f>Inputs!$A$37</f>
        <v/>
      </c>
      <c r="B18" s="15">
        <f>IF(Inputs!$A$37="","",Inputs!$B$37-B8)</f>
        <v/>
      </c>
      <c r="C18" s="15">
        <f>IF(Inputs!$A$37="","",Inputs!$C$37-C8)</f>
        <v/>
      </c>
      <c r="D18" s="15">
        <f>IF(Inputs!$A$37="","",Inputs!$D$37-D8)</f>
        <v/>
      </c>
      <c r="E18" s="15">
        <f>IF(Inputs!$A$37="","",Inputs!$E$37-E8)</f>
        <v/>
      </c>
      <c r="F18" s="15">
        <f>IF(Inputs!$A$37="","",Inputs!$F$37-F8)</f>
        <v/>
      </c>
      <c r="G18" s="15">
        <f>IF(Inputs!$A$37="","",Inputs!$G$37-G8)</f>
        <v/>
      </c>
      <c r="H18" s="15">
        <f>IF(Inputs!$A$37="","",Inputs!$H$37-H8)</f>
        <v/>
      </c>
      <c r="I18" s="15">
        <f>IF(Inputs!$A$37="","",Inputs!$I$37-I8)</f>
        <v/>
      </c>
      <c r="J18" s="15">
        <f>IF(Inputs!$A$37="","",Inputs!$J$37-J8)</f>
        <v/>
      </c>
      <c r="K18" s="15">
        <f>IF(Inputs!$A$37="","",Inputs!$K$37-K8)</f>
        <v/>
      </c>
      <c r="L18" s="15">
        <f>IF(Inputs!$A$37="","",Inputs!$L$37-L8)</f>
        <v/>
      </c>
      <c r="M18" s="15">
        <f>IF(Inputs!$A$37="","",Inputs!$M$37-M8)</f>
        <v/>
      </c>
    </row>
    <row r="20">
      <c r="A20" s="5" t="inlineStr">
        <is>
          <t>Bill of labor: units due x hours per unit, booked in the due week</t>
        </is>
      </c>
    </row>
    <row r="21">
      <c r="A21" s="6" t="inlineStr">
        <is>
          <t>Required hours</t>
        </is>
      </c>
      <c r="B21" s="6" t="inlineStr">
        <is>
          <t>Wk 1</t>
        </is>
      </c>
      <c r="C21" s="6" t="inlineStr">
        <is>
          <t>Wk 2</t>
        </is>
      </c>
      <c r="D21" s="6" t="inlineStr">
        <is>
          <t>Wk 3</t>
        </is>
      </c>
      <c r="E21" s="6" t="inlineStr">
        <is>
          <t>Wk 4</t>
        </is>
      </c>
      <c r="F21" s="6" t="inlineStr">
        <is>
          <t>Wk 5</t>
        </is>
      </c>
      <c r="G21" s="6" t="inlineStr">
        <is>
          <t>Wk 6</t>
        </is>
      </c>
      <c r="H21" s="6" t="inlineStr">
        <is>
          <t>Wk 7</t>
        </is>
      </c>
      <c r="I21" s="6" t="inlineStr">
        <is>
          <t>Wk 8</t>
        </is>
      </c>
      <c r="J21" s="6" t="inlineStr">
        <is>
          <t>Wk 9</t>
        </is>
      </c>
      <c r="K21" s="6" t="inlineStr">
        <is>
          <t>Wk 10</t>
        </is>
      </c>
      <c r="L21" s="6" t="inlineStr">
        <is>
          <t>Wk 11</t>
        </is>
      </c>
      <c r="M21" s="6" t="inlineStr">
        <is>
          <t>Wk 12</t>
        </is>
      </c>
    </row>
    <row r="22">
      <c r="A22">
        <f>Inputs!$A$34</f>
        <v/>
      </c>
      <c r="B22" s="15">
        <f>IF(Inputs!$A$34="","",SUMPRODUCT(Inputs!$B$16:$B$21,Inputs!$B$5:$B$10))</f>
        <v/>
      </c>
      <c r="C22" s="15">
        <f>IF(Inputs!$A$34="","",SUMPRODUCT(Inputs!$B$16:$B$21,Inputs!$C$5:$C$10))</f>
        <v/>
      </c>
      <c r="D22" s="15">
        <f>IF(Inputs!$A$34="","",SUMPRODUCT(Inputs!$B$16:$B$21,Inputs!$D$5:$D$10))</f>
        <v/>
      </c>
      <c r="E22" s="15">
        <f>IF(Inputs!$A$34="","",SUMPRODUCT(Inputs!$B$16:$B$21,Inputs!$E$5:$E$10))</f>
        <v/>
      </c>
      <c r="F22" s="15">
        <f>IF(Inputs!$A$34="","",SUMPRODUCT(Inputs!$B$16:$B$21,Inputs!$F$5:$F$10))</f>
        <v/>
      </c>
      <c r="G22" s="15">
        <f>IF(Inputs!$A$34="","",SUMPRODUCT(Inputs!$B$16:$B$21,Inputs!$G$5:$G$10))</f>
        <v/>
      </c>
      <c r="H22" s="15">
        <f>IF(Inputs!$A$34="","",SUMPRODUCT(Inputs!$B$16:$B$21,Inputs!$H$5:$H$10))</f>
        <v/>
      </c>
      <c r="I22" s="15">
        <f>IF(Inputs!$A$34="","",SUMPRODUCT(Inputs!$B$16:$B$21,Inputs!$I$5:$I$10))</f>
        <v/>
      </c>
      <c r="J22" s="15">
        <f>IF(Inputs!$A$34="","",SUMPRODUCT(Inputs!$B$16:$B$21,Inputs!$J$5:$J$10))</f>
        <v/>
      </c>
      <c r="K22" s="15">
        <f>IF(Inputs!$A$34="","",SUMPRODUCT(Inputs!$B$16:$B$21,Inputs!$K$5:$K$10))</f>
        <v/>
      </c>
      <c r="L22" s="15">
        <f>IF(Inputs!$A$34="","",SUMPRODUCT(Inputs!$B$16:$B$21,Inputs!$L$5:$L$10))</f>
        <v/>
      </c>
      <c r="M22" s="15">
        <f>IF(Inputs!$A$34="","",SUMPRODUCT(Inputs!$B$16:$B$21,Inputs!$M$5:$M$10))</f>
        <v/>
      </c>
    </row>
    <row r="23">
      <c r="A23">
        <f>Inputs!$A$35</f>
        <v/>
      </c>
      <c r="B23" s="15">
        <f>IF(Inputs!$A$35="","",SUMPRODUCT(Inputs!$C$16:$C$21,Inputs!$B$5:$B$10))</f>
        <v/>
      </c>
      <c r="C23" s="15">
        <f>IF(Inputs!$A$35="","",SUMPRODUCT(Inputs!$C$16:$C$21,Inputs!$C$5:$C$10))</f>
        <v/>
      </c>
      <c r="D23" s="15">
        <f>IF(Inputs!$A$35="","",SUMPRODUCT(Inputs!$C$16:$C$21,Inputs!$D$5:$D$10))</f>
        <v/>
      </c>
      <c r="E23" s="15">
        <f>IF(Inputs!$A$35="","",SUMPRODUCT(Inputs!$C$16:$C$21,Inputs!$E$5:$E$10))</f>
        <v/>
      </c>
      <c r="F23" s="15">
        <f>IF(Inputs!$A$35="","",SUMPRODUCT(Inputs!$C$16:$C$21,Inputs!$F$5:$F$10))</f>
        <v/>
      </c>
      <c r="G23" s="15">
        <f>IF(Inputs!$A$35="","",SUMPRODUCT(Inputs!$C$16:$C$21,Inputs!$G$5:$G$10))</f>
        <v/>
      </c>
      <c r="H23" s="15">
        <f>IF(Inputs!$A$35="","",SUMPRODUCT(Inputs!$C$16:$C$21,Inputs!$H$5:$H$10))</f>
        <v/>
      </c>
      <c r="I23" s="15">
        <f>IF(Inputs!$A$35="","",SUMPRODUCT(Inputs!$C$16:$C$21,Inputs!$I$5:$I$10))</f>
        <v/>
      </c>
      <c r="J23" s="15">
        <f>IF(Inputs!$A$35="","",SUMPRODUCT(Inputs!$C$16:$C$21,Inputs!$J$5:$J$10))</f>
        <v/>
      </c>
      <c r="K23" s="15">
        <f>IF(Inputs!$A$35="","",SUMPRODUCT(Inputs!$C$16:$C$21,Inputs!$K$5:$K$10))</f>
        <v/>
      </c>
      <c r="L23" s="15">
        <f>IF(Inputs!$A$35="","",SUMPRODUCT(Inputs!$C$16:$C$21,Inputs!$L$5:$L$10))</f>
        <v/>
      </c>
      <c r="M23" s="15">
        <f>IF(Inputs!$A$35="","",SUMPRODUCT(Inputs!$C$16:$C$21,Inputs!$M$5:$M$10))</f>
        <v/>
      </c>
    </row>
    <row r="24">
      <c r="A24">
        <f>Inputs!$A$36</f>
        <v/>
      </c>
      <c r="B24" s="15">
        <f>IF(Inputs!$A$36="","",SUMPRODUCT(Inputs!$D$16:$D$21,Inputs!$B$5:$B$10))</f>
        <v/>
      </c>
      <c r="C24" s="15">
        <f>IF(Inputs!$A$36="","",SUMPRODUCT(Inputs!$D$16:$D$21,Inputs!$C$5:$C$10))</f>
        <v/>
      </c>
      <c r="D24" s="15">
        <f>IF(Inputs!$A$36="","",SUMPRODUCT(Inputs!$D$16:$D$21,Inputs!$D$5:$D$10))</f>
        <v/>
      </c>
      <c r="E24" s="15">
        <f>IF(Inputs!$A$36="","",SUMPRODUCT(Inputs!$D$16:$D$21,Inputs!$E$5:$E$10))</f>
        <v/>
      </c>
      <c r="F24" s="15">
        <f>IF(Inputs!$A$36="","",SUMPRODUCT(Inputs!$D$16:$D$21,Inputs!$F$5:$F$10))</f>
        <v/>
      </c>
      <c r="G24" s="15">
        <f>IF(Inputs!$A$36="","",SUMPRODUCT(Inputs!$D$16:$D$21,Inputs!$G$5:$G$10))</f>
        <v/>
      </c>
      <c r="H24" s="15">
        <f>IF(Inputs!$A$36="","",SUMPRODUCT(Inputs!$D$16:$D$21,Inputs!$H$5:$H$10))</f>
        <v/>
      </c>
      <c r="I24" s="15">
        <f>IF(Inputs!$A$36="","",SUMPRODUCT(Inputs!$D$16:$D$21,Inputs!$I$5:$I$10))</f>
        <v/>
      </c>
      <c r="J24" s="15">
        <f>IF(Inputs!$A$36="","",SUMPRODUCT(Inputs!$D$16:$D$21,Inputs!$J$5:$J$10))</f>
        <v/>
      </c>
      <c r="K24" s="15">
        <f>IF(Inputs!$A$36="","",SUMPRODUCT(Inputs!$D$16:$D$21,Inputs!$K$5:$K$10))</f>
        <v/>
      </c>
      <c r="L24" s="15">
        <f>IF(Inputs!$A$36="","",SUMPRODUCT(Inputs!$D$16:$D$21,Inputs!$L$5:$L$10))</f>
        <v/>
      </c>
      <c r="M24" s="15">
        <f>IF(Inputs!$A$36="","",SUMPRODUCT(Inputs!$D$16:$D$21,Inputs!$M$5:$M$10))</f>
        <v/>
      </c>
    </row>
    <row r="25">
      <c r="A25">
        <f>Inputs!$A$37</f>
        <v/>
      </c>
      <c r="B25" s="15">
        <f>IF(Inputs!$A$37="","",SUMPRODUCT(Inputs!$E$16:$E$21,Inputs!$B$5:$B$10))</f>
        <v/>
      </c>
      <c r="C25" s="15">
        <f>IF(Inputs!$A$37="","",SUMPRODUCT(Inputs!$E$16:$E$21,Inputs!$C$5:$C$10))</f>
        <v/>
      </c>
      <c r="D25" s="15">
        <f>IF(Inputs!$A$37="","",SUMPRODUCT(Inputs!$E$16:$E$21,Inputs!$D$5:$D$10))</f>
        <v/>
      </c>
      <c r="E25" s="15">
        <f>IF(Inputs!$A$37="","",SUMPRODUCT(Inputs!$E$16:$E$21,Inputs!$E$5:$E$10))</f>
        <v/>
      </c>
      <c r="F25" s="15">
        <f>IF(Inputs!$A$37="","",SUMPRODUCT(Inputs!$E$16:$E$21,Inputs!$F$5:$F$10))</f>
        <v/>
      </c>
      <c r="G25" s="15">
        <f>IF(Inputs!$A$37="","",SUMPRODUCT(Inputs!$E$16:$E$21,Inputs!$G$5:$G$10))</f>
        <v/>
      </c>
      <c r="H25" s="15">
        <f>IF(Inputs!$A$37="","",SUMPRODUCT(Inputs!$E$16:$E$21,Inputs!$H$5:$H$10))</f>
        <v/>
      </c>
      <c r="I25" s="15">
        <f>IF(Inputs!$A$37="","",SUMPRODUCT(Inputs!$E$16:$E$21,Inputs!$I$5:$I$10))</f>
        <v/>
      </c>
      <c r="J25" s="15">
        <f>IF(Inputs!$A$37="","",SUMPRODUCT(Inputs!$E$16:$E$21,Inputs!$J$5:$J$10))</f>
        <v/>
      </c>
      <c r="K25" s="15">
        <f>IF(Inputs!$A$37="","",SUMPRODUCT(Inputs!$E$16:$E$21,Inputs!$K$5:$K$10))</f>
        <v/>
      </c>
      <c r="L25" s="15">
        <f>IF(Inputs!$A$37="","",SUMPRODUCT(Inputs!$E$16:$E$21,Inputs!$L$5:$L$10))</f>
        <v/>
      </c>
      <c r="M25" s="15">
        <f>IF(Inputs!$A$37="","",SUMPRODUCT(Inputs!$E$16:$E$21,Inputs!$M$5:$M$10))</f>
        <v/>
      </c>
    </row>
    <row r="26">
      <c r="A26" s="6" t="inlineStr">
        <is>
          <t>Load % (required / available)</t>
        </is>
      </c>
      <c r="B26" s="6" t="inlineStr">
        <is>
          <t>Wk 1</t>
        </is>
      </c>
      <c r="C26" s="6" t="inlineStr">
        <is>
          <t>Wk 2</t>
        </is>
      </c>
      <c r="D26" s="6" t="inlineStr">
        <is>
          <t>Wk 3</t>
        </is>
      </c>
      <c r="E26" s="6" t="inlineStr">
        <is>
          <t>Wk 4</t>
        </is>
      </c>
      <c r="F26" s="6" t="inlineStr">
        <is>
          <t>Wk 5</t>
        </is>
      </c>
      <c r="G26" s="6" t="inlineStr">
        <is>
          <t>Wk 6</t>
        </is>
      </c>
      <c r="H26" s="6" t="inlineStr">
        <is>
          <t>Wk 7</t>
        </is>
      </c>
      <c r="I26" s="6" t="inlineStr">
        <is>
          <t>Wk 8</t>
        </is>
      </c>
      <c r="J26" s="6" t="inlineStr">
        <is>
          <t>Wk 9</t>
        </is>
      </c>
      <c r="K26" s="6" t="inlineStr">
        <is>
          <t>Wk 10</t>
        </is>
      </c>
      <c r="L26" s="6" t="inlineStr">
        <is>
          <t>Wk 11</t>
        </is>
      </c>
      <c r="M26" s="6" t="inlineStr">
        <is>
          <t>Wk 12</t>
        </is>
      </c>
    </row>
    <row r="27">
      <c r="A27">
        <f>Inputs!$A$34</f>
        <v/>
      </c>
      <c r="B27" s="16">
        <f>IF(OR(Inputs!$A$34="",Inputs!$B$34=0),"",B22/Inputs!$B$34)</f>
        <v/>
      </c>
      <c r="C27" s="16">
        <f>IF(OR(Inputs!$A$34="",Inputs!$C$34=0),"",C22/Inputs!$C$34)</f>
        <v/>
      </c>
      <c r="D27" s="16">
        <f>IF(OR(Inputs!$A$34="",Inputs!$D$34=0),"",D22/Inputs!$D$34)</f>
        <v/>
      </c>
      <c r="E27" s="16">
        <f>IF(OR(Inputs!$A$34="",Inputs!$E$34=0),"",E22/Inputs!$E$34)</f>
        <v/>
      </c>
      <c r="F27" s="16">
        <f>IF(OR(Inputs!$A$34="",Inputs!$F$34=0),"",F22/Inputs!$F$34)</f>
        <v/>
      </c>
      <c r="G27" s="16">
        <f>IF(OR(Inputs!$A$34="",Inputs!$G$34=0),"",G22/Inputs!$G$34)</f>
        <v/>
      </c>
      <c r="H27" s="16">
        <f>IF(OR(Inputs!$A$34="",Inputs!$H$34=0),"",H22/Inputs!$H$34)</f>
        <v/>
      </c>
      <c r="I27" s="16">
        <f>IF(OR(Inputs!$A$34="",Inputs!$I$34=0),"",I22/Inputs!$I$34)</f>
        <v/>
      </c>
      <c r="J27" s="16">
        <f>IF(OR(Inputs!$A$34="",Inputs!$J$34=0),"",J22/Inputs!$J$34)</f>
        <v/>
      </c>
      <c r="K27" s="16">
        <f>IF(OR(Inputs!$A$34="",Inputs!$K$34=0),"",K22/Inputs!$K$34)</f>
        <v/>
      </c>
      <c r="L27" s="16">
        <f>IF(OR(Inputs!$A$34="",Inputs!$L$34=0),"",L22/Inputs!$L$34)</f>
        <v/>
      </c>
      <c r="M27" s="16">
        <f>IF(OR(Inputs!$A$34="",Inputs!$M$34=0),"",M22/Inputs!$M$34)</f>
        <v/>
      </c>
    </row>
    <row r="28">
      <c r="A28">
        <f>Inputs!$A$35</f>
        <v/>
      </c>
      <c r="B28" s="16">
        <f>IF(OR(Inputs!$A$35="",Inputs!$B$35=0),"",B23/Inputs!$B$35)</f>
        <v/>
      </c>
      <c r="C28" s="16">
        <f>IF(OR(Inputs!$A$35="",Inputs!$C$35=0),"",C23/Inputs!$C$35)</f>
        <v/>
      </c>
      <c r="D28" s="16">
        <f>IF(OR(Inputs!$A$35="",Inputs!$D$35=0),"",D23/Inputs!$D$35)</f>
        <v/>
      </c>
      <c r="E28" s="16">
        <f>IF(OR(Inputs!$A$35="",Inputs!$E$35=0),"",E23/Inputs!$E$35)</f>
        <v/>
      </c>
      <c r="F28" s="16">
        <f>IF(OR(Inputs!$A$35="",Inputs!$F$35=0),"",F23/Inputs!$F$35)</f>
        <v/>
      </c>
      <c r="G28" s="16">
        <f>IF(OR(Inputs!$A$35="",Inputs!$G$35=0),"",G23/Inputs!$G$35)</f>
        <v/>
      </c>
      <c r="H28" s="16">
        <f>IF(OR(Inputs!$A$35="",Inputs!$H$35=0),"",H23/Inputs!$H$35)</f>
        <v/>
      </c>
      <c r="I28" s="16">
        <f>IF(OR(Inputs!$A$35="",Inputs!$I$35=0),"",I23/Inputs!$I$35)</f>
        <v/>
      </c>
      <c r="J28" s="16">
        <f>IF(OR(Inputs!$A$35="",Inputs!$J$35=0),"",J23/Inputs!$J$35)</f>
        <v/>
      </c>
      <c r="K28" s="16">
        <f>IF(OR(Inputs!$A$35="",Inputs!$K$35=0),"",K23/Inputs!$K$35)</f>
        <v/>
      </c>
      <c r="L28" s="16">
        <f>IF(OR(Inputs!$A$35="",Inputs!$L$35=0),"",L23/Inputs!$L$35)</f>
        <v/>
      </c>
      <c r="M28" s="16">
        <f>IF(OR(Inputs!$A$35="",Inputs!$M$35=0),"",M23/Inputs!$M$35)</f>
        <v/>
      </c>
    </row>
    <row r="29">
      <c r="A29">
        <f>Inputs!$A$36</f>
        <v/>
      </c>
      <c r="B29" s="16">
        <f>IF(OR(Inputs!$A$36="",Inputs!$B$36=0),"",B24/Inputs!$B$36)</f>
        <v/>
      </c>
      <c r="C29" s="16">
        <f>IF(OR(Inputs!$A$36="",Inputs!$C$36=0),"",C24/Inputs!$C$36)</f>
        <v/>
      </c>
      <c r="D29" s="16">
        <f>IF(OR(Inputs!$A$36="",Inputs!$D$36=0),"",D24/Inputs!$D$36)</f>
        <v/>
      </c>
      <c r="E29" s="16">
        <f>IF(OR(Inputs!$A$36="",Inputs!$E$36=0),"",E24/Inputs!$E$36)</f>
        <v/>
      </c>
      <c r="F29" s="16">
        <f>IF(OR(Inputs!$A$36="",Inputs!$F$36=0),"",F24/Inputs!$F$36)</f>
        <v/>
      </c>
      <c r="G29" s="16">
        <f>IF(OR(Inputs!$A$36="",Inputs!$G$36=0),"",G24/Inputs!$G$36)</f>
        <v/>
      </c>
      <c r="H29" s="16">
        <f>IF(OR(Inputs!$A$36="",Inputs!$H$36=0),"",H24/Inputs!$H$36)</f>
        <v/>
      </c>
      <c r="I29" s="16">
        <f>IF(OR(Inputs!$A$36="",Inputs!$I$36=0),"",I24/Inputs!$I$36)</f>
        <v/>
      </c>
      <c r="J29" s="16">
        <f>IF(OR(Inputs!$A$36="",Inputs!$J$36=0),"",J24/Inputs!$J$36)</f>
        <v/>
      </c>
      <c r="K29" s="16">
        <f>IF(OR(Inputs!$A$36="",Inputs!$K$36=0),"",K24/Inputs!$K$36)</f>
        <v/>
      </c>
      <c r="L29" s="16">
        <f>IF(OR(Inputs!$A$36="",Inputs!$L$36=0),"",L24/Inputs!$L$36)</f>
        <v/>
      </c>
      <c r="M29" s="16">
        <f>IF(OR(Inputs!$A$36="",Inputs!$M$36=0),"",M24/Inputs!$M$36)</f>
        <v/>
      </c>
    </row>
    <row r="30">
      <c r="A30">
        <f>Inputs!$A$37</f>
        <v/>
      </c>
      <c r="B30" s="16">
        <f>IF(OR(Inputs!$A$37="",Inputs!$B$37=0),"",B25/Inputs!$B$37)</f>
        <v/>
      </c>
      <c r="C30" s="16">
        <f>IF(OR(Inputs!$A$37="",Inputs!$C$37=0),"",C25/Inputs!$C$37)</f>
        <v/>
      </c>
      <c r="D30" s="16">
        <f>IF(OR(Inputs!$A$37="",Inputs!$D$37=0),"",D25/Inputs!$D$37)</f>
        <v/>
      </c>
      <c r="E30" s="16">
        <f>IF(OR(Inputs!$A$37="",Inputs!$E$37=0),"",E25/Inputs!$E$37)</f>
        <v/>
      </c>
      <c r="F30" s="16">
        <f>IF(OR(Inputs!$A$37="",Inputs!$F$37=0),"",F25/Inputs!$F$37)</f>
        <v/>
      </c>
      <c r="G30" s="16">
        <f>IF(OR(Inputs!$A$37="",Inputs!$G$37=0),"",G25/Inputs!$G$37)</f>
        <v/>
      </c>
      <c r="H30" s="16">
        <f>IF(OR(Inputs!$A$37="",Inputs!$H$37=0),"",H25/Inputs!$H$37)</f>
        <v/>
      </c>
      <c r="I30" s="16">
        <f>IF(OR(Inputs!$A$37="",Inputs!$I$37=0),"",I25/Inputs!$I$37)</f>
        <v/>
      </c>
      <c r="J30" s="16">
        <f>IF(OR(Inputs!$A$37="",Inputs!$J$37=0),"",J25/Inputs!$J$37)</f>
        <v/>
      </c>
      <c r="K30" s="16">
        <f>IF(OR(Inputs!$A$37="",Inputs!$K$37=0),"",K25/Inputs!$K$37)</f>
        <v/>
      </c>
      <c r="L30" s="16">
        <f>IF(OR(Inputs!$A$37="",Inputs!$L$37=0),"",L25/Inputs!$L$37)</f>
        <v/>
      </c>
      <c r="M30" s="16">
        <f>IF(OR(Inputs!$A$37="",Inputs!$M$37=0),"",M25/Inputs!$M$37)</f>
        <v/>
      </c>
    </row>
    <row r="31">
      <c r="A31" s="6" t="inlineStr">
        <is>
          <t>Spare hours (negative = short)</t>
        </is>
      </c>
      <c r="B31" s="6" t="inlineStr">
        <is>
          <t>Wk 1</t>
        </is>
      </c>
      <c r="C31" s="6" t="inlineStr">
        <is>
          <t>Wk 2</t>
        </is>
      </c>
      <c r="D31" s="6" t="inlineStr">
        <is>
          <t>Wk 3</t>
        </is>
      </c>
      <c r="E31" s="6" t="inlineStr">
        <is>
          <t>Wk 4</t>
        </is>
      </c>
      <c r="F31" s="6" t="inlineStr">
        <is>
          <t>Wk 5</t>
        </is>
      </c>
      <c r="G31" s="6" t="inlineStr">
        <is>
          <t>Wk 6</t>
        </is>
      </c>
      <c r="H31" s="6" t="inlineStr">
        <is>
          <t>Wk 7</t>
        </is>
      </c>
      <c r="I31" s="6" t="inlineStr">
        <is>
          <t>Wk 8</t>
        </is>
      </c>
      <c r="J31" s="6" t="inlineStr">
        <is>
          <t>Wk 9</t>
        </is>
      </c>
      <c r="K31" s="6" t="inlineStr">
        <is>
          <t>Wk 10</t>
        </is>
      </c>
      <c r="L31" s="6" t="inlineStr">
        <is>
          <t>Wk 11</t>
        </is>
      </c>
      <c r="M31" s="6" t="inlineStr">
        <is>
          <t>Wk 12</t>
        </is>
      </c>
    </row>
    <row r="32">
      <c r="A32">
        <f>Inputs!$A$34</f>
        <v/>
      </c>
      <c r="B32" s="15">
        <f>IF(Inputs!$A$34="","",Inputs!$B$34-B22)</f>
        <v/>
      </c>
      <c r="C32" s="15">
        <f>IF(Inputs!$A$34="","",Inputs!$C$34-C22)</f>
        <v/>
      </c>
      <c r="D32" s="15">
        <f>IF(Inputs!$A$34="","",Inputs!$D$34-D22)</f>
        <v/>
      </c>
      <c r="E32" s="15">
        <f>IF(Inputs!$A$34="","",Inputs!$E$34-E22)</f>
        <v/>
      </c>
      <c r="F32" s="15">
        <f>IF(Inputs!$A$34="","",Inputs!$F$34-F22)</f>
        <v/>
      </c>
      <c r="G32" s="15">
        <f>IF(Inputs!$A$34="","",Inputs!$G$34-G22)</f>
        <v/>
      </c>
      <c r="H32" s="15">
        <f>IF(Inputs!$A$34="","",Inputs!$H$34-H22)</f>
        <v/>
      </c>
      <c r="I32" s="15">
        <f>IF(Inputs!$A$34="","",Inputs!$I$34-I22)</f>
        <v/>
      </c>
      <c r="J32" s="15">
        <f>IF(Inputs!$A$34="","",Inputs!$J$34-J22)</f>
        <v/>
      </c>
      <c r="K32" s="15">
        <f>IF(Inputs!$A$34="","",Inputs!$K$34-K22)</f>
        <v/>
      </c>
      <c r="L32" s="15">
        <f>IF(Inputs!$A$34="","",Inputs!$L$34-L22)</f>
        <v/>
      </c>
      <c r="M32" s="15">
        <f>IF(Inputs!$A$34="","",Inputs!$M$34-M22)</f>
        <v/>
      </c>
    </row>
    <row r="33">
      <c r="A33">
        <f>Inputs!$A$35</f>
        <v/>
      </c>
      <c r="B33" s="15">
        <f>IF(Inputs!$A$35="","",Inputs!$B$35-B23)</f>
        <v/>
      </c>
      <c r="C33" s="15">
        <f>IF(Inputs!$A$35="","",Inputs!$C$35-C23)</f>
        <v/>
      </c>
      <c r="D33" s="15">
        <f>IF(Inputs!$A$35="","",Inputs!$D$35-D23)</f>
        <v/>
      </c>
      <c r="E33" s="15">
        <f>IF(Inputs!$A$35="","",Inputs!$E$35-E23)</f>
        <v/>
      </c>
      <c r="F33" s="15">
        <f>IF(Inputs!$A$35="","",Inputs!$F$35-F23)</f>
        <v/>
      </c>
      <c r="G33" s="15">
        <f>IF(Inputs!$A$35="","",Inputs!$G$35-G23)</f>
        <v/>
      </c>
      <c r="H33" s="15">
        <f>IF(Inputs!$A$35="","",Inputs!$H$35-H23)</f>
        <v/>
      </c>
      <c r="I33" s="15">
        <f>IF(Inputs!$A$35="","",Inputs!$I$35-I23)</f>
        <v/>
      </c>
      <c r="J33" s="15">
        <f>IF(Inputs!$A$35="","",Inputs!$J$35-J23)</f>
        <v/>
      </c>
      <c r="K33" s="15">
        <f>IF(Inputs!$A$35="","",Inputs!$K$35-K23)</f>
        <v/>
      </c>
      <c r="L33" s="15">
        <f>IF(Inputs!$A$35="","",Inputs!$L$35-L23)</f>
        <v/>
      </c>
      <c r="M33" s="15">
        <f>IF(Inputs!$A$35="","",Inputs!$M$35-M23)</f>
        <v/>
      </c>
    </row>
    <row r="34">
      <c r="A34">
        <f>Inputs!$A$36</f>
        <v/>
      </c>
      <c r="B34" s="15">
        <f>IF(Inputs!$A$36="","",Inputs!$B$36-B24)</f>
        <v/>
      </c>
      <c r="C34" s="15">
        <f>IF(Inputs!$A$36="","",Inputs!$C$36-C24)</f>
        <v/>
      </c>
      <c r="D34" s="15">
        <f>IF(Inputs!$A$36="","",Inputs!$D$36-D24)</f>
        <v/>
      </c>
      <c r="E34" s="15">
        <f>IF(Inputs!$A$36="","",Inputs!$E$36-E24)</f>
        <v/>
      </c>
      <c r="F34" s="15">
        <f>IF(Inputs!$A$36="","",Inputs!$F$36-F24)</f>
        <v/>
      </c>
      <c r="G34" s="15">
        <f>IF(Inputs!$A$36="","",Inputs!$G$36-G24)</f>
        <v/>
      </c>
      <c r="H34" s="15">
        <f>IF(Inputs!$A$36="","",Inputs!$H$36-H24)</f>
        <v/>
      </c>
      <c r="I34" s="15">
        <f>IF(Inputs!$A$36="","",Inputs!$I$36-I24)</f>
        <v/>
      </c>
      <c r="J34" s="15">
        <f>IF(Inputs!$A$36="","",Inputs!$J$36-J24)</f>
        <v/>
      </c>
      <c r="K34" s="15">
        <f>IF(Inputs!$A$36="","",Inputs!$K$36-K24)</f>
        <v/>
      </c>
      <c r="L34" s="15">
        <f>IF(Inputs!$A$36="","",Inputs!$L$36-L24)</f>
        <v/>
      </c>
      <c r="M34" s="15">
        <f>IF(Inputs!$A$36="","",Inputs!$M$36-M24)</f>
        <v/>
      </c>
    </row>
    <row r="35">
      <c r="A35">
        <f>Inputs!$A$37</f>
        <v/>
      </c>
      <c r="B35" s="15">
        <f>IF(Inputs!$A$37="","",Inputs!$B$37-B25)</f>
        <v/>
      </c>
      <c r="C35" s="15">
        <f>IF(Inputs!$A$37="","",Inputs!$C$37-C25)</f>
        <v/>
      </c>
      <c r="D35" s="15">
        <f>IF(Inputs!$A$37="","",Inputs!$D$37-D25)</f>
        <v/>
      </c>
      <c r="E35" s="15">
        <f>IF(Inputs!$A$37="","",Inputs!$E$37-E25)</f>
        <v/>
      </c>
      <c r="F35" s="15">
        <f>IF(Inputs!$A$37="","",Inputs!$F$37-F25)</f>
        <v/>
      </c>
      <c r="G35" s="15">
        <f>IF(Inputs!$A$37="","",Inputs!$G$37-G25)</f>
        <v/>
      </c>
      <c r="H35" s="15">
        <f>IF(Inputs!$A$37="","",Inputs!$H$37-H25)</f>
        <v/>
      </c>
      <c r="I35" s="15">
        <f>IF(Inputs!$A$37="","",Inputs!$I$37-I25)</f>
        <v/>
      </c>
      <c r="J35" s="15">
        <f>IF(Inputs!$A$37="","",Inputs!$J$37-J25)</f>
        <v/>
      </c>
      <c r="K35" s="15">
        <f>IF(Inputs!$A$37="","",Inputs!$K$37-K25)</f>
        <v/>
      </c>
      <c r="L35" s="15">
        <f>IF(Inputs!$A$37="","",Inputs!$L$37-L25)</f>
        <v/>
      </c>
      <c r="M35" s="15">
        <f>IF(Inputs!$A$37="","",Inputs!$M$37-M25)</f>
        <v/>
      </c>
    </row>
    <row r="37">
      <c r="A37" s="5" t="inlineStr">
        <is>
          <t>Resource profile: bill of labor shifted back by each offset</t>
        </is>
      </c>
    </row>
    <row r="38">
      <c r="A38" s="6" t="inlineStr">
        <is>
          <t>Required hours</t>
        </is>
      </c>
      <c r="B38" s="6" t="inlineStr">
        <is>
          <t>Wk 1</t>
        </is>
      </c>
      <c r="C38" s="6" t="inlineStr">
        <is>
          <t>Wk 2</t>
        </is>
      </c>
      <c r="D38" s="6" t="inlineStr">
        <is>
          <t>Wk 3</t>
        </is>
      </c>
      <c r="E38" s="6" t="inlineStr">
        <is>
          <t>Wk 4</t>
        </is>
      </c>
      <c r="F38" s="6" t="inlineStr">
        <is>
          <t>Wk 5</t>
        </is>
      </c>
      <c r="G38" s="6" t="inlineStr">
        <is>
          <t>Wk 6</t>
        </is>
      </c>
      <c r="H38" s="6" t="inlineStr">
        <is>
          <t>Wk 7</t>
        </is>
      </c>
      <c r="I38" s="6" t="inlineStr">
        <is>
          <t>Wk 8</t>
        </is>
      </c>
      <c r="J38" s="6" t="inlineStr">
        <is>
          <t>Wk 9</t>
        </is>
      </c>
      <c r="K38" s="6" t="inlineStr">
        <is>
          <t>Wk 10</t>
        </is>
      </c>
      <c r="L38" s="6" t="inlineStr">
        <is>
          <t>Wk 11</t>
        </is>
      </c>
      <c r="M38" s="6" t="inlineStr">
        <is>
          <t>Wk 12</t>
        </is>
      </c>
      <c r="N38" s="6" t="inlineStr">
        <is>
          <t>Before wk 1</t>
        </is>
      </c>
    </row>
    <row r="39">
      <c r="A39">
        <f>Inputs!$A$34</f>
        <v/>
      </c>
      <c r="B39" s="15">
        <f>IF(Inputs!$A$34="","",Inputs!$B$16*INDEX(Inputs!$B$5:$P$5,1,1+Inputs!$B$25)+Inputs!$B$17*INDEX(Inputs!$B$6:$P$6,1,1+Inputs!$B$26)+Inputs!$B$18*INDEX(Inputs!$B$7:$P$7,1,1+Inputs!$B$27)+Inputs!$B$19*INDEX(Inputs!$B$8:$P$8,1,1+Inputs!$B$28)+Inputs!$B$20*INDEX(Inputs!$B$9:$P$9,1,1+Inputs!$B$29)+Inputs!$B$21*INDEX(Inputs!$B$10:$P$10,1,1+Inputs!$B$30))</f>
        <v/>
      </c>
      <c r="C39" s="15">
        <f>IF(Inputs!$A$34="","",Inputs!$B$16*INDEX(Inputs!$B$5:$P$5,1,2+Inputs!$B$25)+Inputs!$B$17*INDEX(Inputs!$B$6:$P$6,1,2+Inputs!$B$26)+Inputs!$B$18*INDEX(Inputs!$B$7:$P$7,1,2+Inputs!$B$27)+Inputs!$B$19*INDEX(Inputs!$B$8:$P$8,1,2+Inputs!$B$28)+Inputs!$B$20*INDEX(Inputs!$B$9:$P$9,1,2+Inputs!$B$29)+Inputs!$B$21*INDEX(Inputs!$B$10:$P$10,1,2+Inputs!$B$30))</f>
        <v/>
      </c>
      <c r="D39" s="15">
        <f>IF(Inputs!$A$34="","",Inputs!$B$16*INDEX(Inputs!$B$5:$P$5,1,3+Inputs!$B$25)+Inputs!$B$17*INDEX(Inputs!$B$6:$P$6,1,3+Inputs!$B$26)+Inputs!$B$18*INDEX(Inputs!$B$7:$P$7,1,3+Inputs!$B$27)+Inputs!$B$19*INDEX(Inputs!$B$8:$P$8,1,3+Inputs!$B$28)+Inputs!$B$20*INDEX(Inputs!$B$9:$P$9,1,3+Inputs!$B$29)+Inputs!$B$21*INDEX(Inputs!$B$10:$P$10,1,3+Inputs!$B$30))</f>
        <v/>
      </c>
      <c r="E39" s="15">
        <f>IF(Inputs!$A$34="","",Inputs!$B$16*INDEX(Inputs!$B$5:$P$5,1,4+Inputs!$B$25)+Inputs!$B$17*INDEX(Inputs!$B$6:$P$6,1,4+Inputs!$B$26)+Inputs!$B$18*INDEX(Inputs!$B$7:$P$7,1,4+Inputs!$B$27)+Inputs!$B$19*INDEX(Inputs!$B$8:$P$8,1,4+Inputs!$B$28)+Inputs!$B$20*INDEX(Inputs!$B$9:$P$9,1,4+Inputs!$B$29)+Inputs!$B$21*INDEX(Inputs!$B$10:$P$10,1,4+Inputs!$B$30))</f>
        <v/>
      </c>
      <c r="F39" s="15">
        <f>IF(Inputs!$A$34="","",Inputs!$B$16*INDEX(Inputs!$B$5:$P$5,1,5+Inputs!$B$25)+Inputs!$B$17*INDEX(Inputs!$B$6:$P$6,1,5+Inputs!$B$26)+Inputs!$B$18*INDEX(Inputs!$B$7:$P$7,1,5+Inputs!$B$27)+Inputs!$B$19*INDEX(Inputs!$B$8:$P$8,1,5+Inputs!$B$28)+Inputs!$B$20*INDEX(Inputs!$B$9:$P$9,1,5+Inputs!$B$29)+Inputs!$B$21*INDEX(Inputs!$B$10:$P$10,1,5+Inputs!$B$30))</f>
        <v/>
      </c>
      <c r="G39" s="15">
        <f>IF(Inputs!$A$34="","",Inputs!$B$16*INDEX(Inputs!$B$5:$P$5,1,6+Inputs!$B$25)+Inputs!$B$17*INDEX(Inputs!$B$6:$P$6,1,6+Inputs!$B$26)+Inputs!$B$18*INDEX(Inputs!$B$7:$P$7,1,6+Inputs!$B$27)+Inputs!$B$19*INDEX(Inputs!$B$8:$P$8,1,6+Inputs!$B$28)+Inputs!$B$20*INDEX(Inputs!$B$9:$P$9,1,6+Inputs!$B$29)+Inputs!$B$21*INDEX(Inputs!$B$10:$P$10,1,6+Inputs!$B$30))</f>
        <v/>
      </c>
      <c r="H39" s="15">
        <f>IF(Inputs!$A$34="","",Inputs!$B$16*INDEX(Inputs!$B$5:$P$5,1,7+Inputs!$B$25)+Inputs!$B$17*INDEX(Inputs!$B$6:$P$6,1,7+Inputs!$B$26)+Inputs!$B$18*INDEX(Inputs!$B$7:$P$7,1,7+Inputs!$B$27)+Inputs!$B$19*INDEX(Inputs!$B$8:$P$8,1,7+Inputs!$B$28)+Inputs!$B$20*INDEX(Inputs!$B$9:$P$9,1,7+Inputs!$B$29)+Inputs!$B$21*INDEX(Inputs!$B$10:$P$10,1,7+Inputs!$B$30))</f>
        <v/>
      </c>
      <c r="I39" s="15">
        <f>IF(Inputs!$A$34="","",Inputs!$B$16*INDEX(Inputs!$B$5:$P$5,1,8+Inputs!$B$25)+Inputs!$B$17*INDEX(Inputs!$B$6:$P$6,1,8+Inputs!$B$26)+Inputs!$B$18*INDEX(Inputs!$B$7:$P$7,1,8+Inputs!$B$27)+Inputs!$B$19*INDEX(Inputs!$B$8:$P$8,1,8+Inputs!$B$28)+Inputs!$B$20*INDEX(Inputs!$B$9:$P$9,1,8+Inputs!$B$29)+Inputs!$B$21*INDEX(Inputs!$B$10:$P$10,1,8+Inputs!$B$30))</f>
        <v/>
      </c>
      <c r="J39" s="15">
        <f>IF(Inputs!$A$34="","",Inputs!$B$16*INDEX(Inputs!$B$5:$P$5,1,9+Inputs!$B$25)+Inputs!$B$17*INDEX(Inputs!$B$6:$P$6,1,9+Inputs!$B$26)+Inputs!$B$18*INDEX(Inputs!$B$7:$P$7,1,9+Inputs!$B$27)+Inputs!$B$19*INDEX(Inputs!$B$8:$P$8,1,9+Inputs!$B$28)+Inputs!$B$20*INDEX(Inputs!$B$9:$P$9,1,9+Inputs!$B$29)+Inputs!$B$21*INDEX(Inputs!$B$10:$P$10,1,9+Inputs!$B$30))</f>
        <v/>
      </c>
      <c r="K39" s="15">
        <f>IF(Inputs!$A$34="","",Inputs!$B$16*INDEX(Inputs!$B$5:$P$5,1,10+Inputs!$B$25)+Inputs!$B$17*INDEX(Inputs!$B$6:$P$6,1,10+Inputs!$B$26)+Inputs!$B$18*INDEX(Inputs!$B$7:$P$7,1,10+Inputs!$B$27)+Inputs!$B$19*INDEX(Inputs!$B$8:$P$8,1,10+Inputs!$B$28)+Inputs!$B$20*INDEX(Inputs!$B$9:$P$9,1,10+Inputs!$B$29)+Inputs!$B$21*INDEX(Inputs!$B$10:$P$10,1,10+Inputs!$B$30))</f>
        <v/>
      </c>
      <c r="L39" s="15">
        <f>IF(Inputs!$A$34="","",Inputs!$B$16*INDEX(Inputs!$B$5:$P$5,1,11+Inputs!$B$25)+Inputs!$B$17*INDEX(Inputs!$B$6:$P$6,1,11+Inputs!$B$26)+Inputs!$B$18*INDEX(Inputs!$B$7:$P$7,1,11+Inputs!$B$27)+Inputs!$B$19*INDEX(Inputs!$B$8:$P$8,1,11+Inputs!$B$28)+Inputs!$B$20*INDEX(Inputs!$B$9:$P$9,1,11+Inputs!$B$29)+Inputs!$B$21*INDEX(Inputs!$B$10:$P$10,1,11+Inputs!$B$30))</f>
        <v/>
      </c>
      <c r="M39" s="15">
        <f>IF(Inputs!$A$34="","",Inputs!$B$16*INDEX(Inputs!$B$5:$P$5,1,12+Inputs!$B$25)+Inputs!$B$17*INDEX(Inputs!$B$6:$P$6,1,12+Inputs!$B$26)+Inputs!$B$18*INDEX(Inputs!$B$7:$P$7,1,12+Inputs!$B$27)+Inputs!$B$19*INDEX(Inputs!$B$8:$P$8,1,12+Inputs!$B$28)+Inputs!$B$20*INDEX(Inputs!$B$9:$P$9,1,12+Inputs!$B$29)+Inputs!$B$21*INDEX(Inputs!$B$10:$P$10,1,12+Inputs!$B$30))</f>
        <v/>
      </c>
      <c r="N39" s="15">
        <f>IF(Inputs!$A$34="","",Inputs!$B$16*SUMIF(Inputs!$B$12:$P$12,"&lt;="&amp;Inputs!$B$25,Inputs!$B$5:$P$5)+Inputs!$B$17*SUMIF(Inputs!$B$12:$P$12,"&lt;="&amp;Inputs!$B$26,Inputs!$B$6:$P$6)+Inputs!$B$18*SUMIF(Inputs!$B$12:$P$12,"&lt;="&amp;Inputs!$B$27,Inputs!$B$7:$P$7)+Inputs!$B$19*SUMIF(Inputs!$B$12:$P$12,"&lt;="&amp;Inputs!$B$28,Inputs!$B$8:$P$8)+Inputs!$B$20*SUMIF(Inputs!$B$12:$P$12,"&lt;="&amp;Inputs!$B$29,Inputs!$B$9:$P$9)+Inputs!$B$21*SUMIF(Inputs!$B$12:$P$12,"&lt;="&amp;Inputs!$B$30,Inputs!$B$10:$P$10))</f>
        <v/>
      </c>
    </row>
    <row r="40">
      <c r="A40">
        <f>Inputs!$A$35</f>
        <v/>
      </c>
      <c r="B40" s="15">
        <f>IF(Inputs!$A$35="","",Inputs!$C$16*INDEX(Inputs!$B$5:$P$5,1,1+Inputs!$C$25)+Inputs!$C$17*INDEX(Inputs!$B$6:$P$6,1,1+Inputs!$C$26)+Inputs!$C$18*INDEX(Inputs!$B$7:$P$7,1,1+Inputs!$C$27)+Inputs!$C$19*INDEX(Inputs!$B$8:$P$8,1,1+Inputs!$C$28)+Inputs!$C$20*INDEX(Inputs!$B$9:$P$9,1,1+Inputs!$C$29)+Inputs!$C$21*INDEX(Inputs!$B$10:$P$10,1,1+Inputs!$C$30))</f>
        <v/>
      </c>
      <c r="C40" s="15">
        <f>IF(Inputs!$A$35="","",Inputs!$C$16*INDEX(Inputs!$B$5:$P$5,1,2+Inputs!$C$25)+Inputs!$C$17*INDEX(Inputs!$B$6:$P$6,1,2+Inputs!$C$26)+Inputs!$C$18*INDEX(Inputs!$B$7:$P$7,1,2+Inputs!$C$27)+Inputs!$C$19*INDEX(Inputs!$B$8:$P$8,1,2+Inputs!$C$28)+Inputs!$C$20*INDEX(Inputs!$B$9:$P$9,1,2+Inputs!$C$29)+Inputs!$C$21*INDEX(Inputs!$B$10:$P$10,1,2+Inputs!$C$30))</f>
        <v/>
      </c>
      <c r="D40" s="15">
        <f>IF(Inputs!$A$35="","",Inputs!$C$16*INDEX(Inputs!$B$5:$P$5,1,3+Inputs!$C$25)+Inputs!$C$17*INDEX(Inputs!$B$6:$P$6,1,3+Inputs!$C$26)+Inputs!$C$18*INDEX(Inputs!$B$7:$P$7,1,3+Inputs!$C$27)+Inputs!$C$19*INDEX(Inputs!$B$8:$P$8,1,3+Inputs!$C$28)+Inputs!$C$20*INDEX(Inputs!$B$9:$P$9,1,3+Inputs!$C$29)+Inputs!$C$21*INDEX(Inputs!$B$10:$P$10,1,3+Inputs!$C$30))</f>
        <v/>
      </c>
      <c r="E40" s="15">
        <f>IF(Inputs!$A$35="","",Inputs!$C$16*INDEX(Inputs!$B$5:$P$5,1,4+Inputs!$C$25)+Inputs!$C$17*INDEX(Inputs!$B$6:$P$6,1,4+Inputs!$C$26)+Inputs!$C$18*INDEX(Inputs!$B$7:$P$7,1,4+Inputs!$C$27)+Inputs!$C$19*INDEX(Inputs!$B$8:$P$8,1,4+Inputs!$C$28)+Inputs!$C$20*INDEX(Inputs!$B$9:$P$9,1,4+Inputs!$C$29)+Inputs!$C$21*INDEX(Inputs!$B$10:$P$10,1,4+Inputs!$C$30))</f>
        <v/>
      </c>
      <c r="F40" s="15">
        <f>IF(Inputs!$A$35="","",Inputs!$C$16*INDEX(Inputs!$B$5:$P$5,1,5+Inputs!$C$25)+Inputs!$C$17*INDEX(Inputs!$B$6:$P$6,1,5+Inputs!$C$26)+Inputs!$C$18*INDEX(Inputs!$B$7:$P$7,1,5+Inputs!$C$27)+Inputs!$C$19*INDEX(Inputs!$B$8:$P$8,1,5+Inputs!$C$28)+Inputs!$C$20*INDEX(Inputs!$B$9:$P$9,1,5+Inputs!$C$29)+Inputs!$C$21*INDEX(Inputs!$B$10:$P$10,1,5+Inputs!$C$30))</f>
        <v/>
      </c>
      <c r="G40" s="15">
        <f>IF(Inputs!$A$35="","",Inputs!$C$16*INDEX(Inputs!$B$5:$P$5,1,6+Inputs!$C$25)+Inputs!$C$17*INDEX(Inputs!$B$6:$P$6,1,6+Inputs!$C$26)+Inputs!$C$18*INDEX(Inputs!$B$7:$P$7,1,6+Inputs!$C$27)+Inputs!$C$19*INDEX(Inputs!$B$8:$P$8,1,6+Inputs!$C$28)+Inputs!$C$20*INDEX(Inputs!$B$9:$P$9,1,6+Inputs!$C$29)+Inputs!$C$21*INDEX(Inputs!$B$10:$P$10,1,6+Inputs!$C$30))</f>
        <v/>
      </c>
      <c r="H40" s="15">
        <f>IF(Inputs!$A$35="","",Inputs!$C$16*INDEX(Inputs!$B$5:$P$5,1,7+Inputs!$C$25)+Inputs!$C$17*INDEX(Inputs!$B$6:$P$6,1,7+Inputs!$C$26)+Inputs!$C$18*INDEX(Inputs!$B$7:$P$7,1,7+Inputs!$C$27)+Inputs!$C$19*INDEX(Inputs!$B$8:$P$8,1,7+Inputs!$C$28)+Inputs!$C$20*INDEX(Inputs!$B$9:$P$9,1,7+Inputs!$C$29)+Inputs!$C$21*INDEX(Inputs!$B$10:$P$10,1,7+Inputs!$C$30))</f>
        <v/>
      </c>
      <c r="I40" s="15">
        <f>IF(Inputs!$A$35="","",Inputs!$C$16*INDEX(Inputs!$B$5:$P$5,1,8+Inputs!$C$25)+Inputs!$C$17*INDEX(Inputs!$B$6:$P$6,1,8+Inputs!$C$26)+Inputs!$C$18*INDEX(Inputs!$B$7:$P$7,1,8+Inputs!$C$27)+Inputs!$C$19*INDEX(Inputs!$B$8:$P$8,1,8+Inputs!$C$28)+Inputs!$C$20*INDEX(Inputs!$B$9:$P$9,1,8+Inputs!$C$29)+Inputs!$C$21*INDEX(Inputs!$B$10:$P$10,1,8+Inputs!$C$30))</f>
        <v/>
      </c>
      <c r="J40" s="15">
        <f>IF(Inputs!$A$35="","",Inputs!$C$16*INDEX(Inputs!$B$5:$P$5,1,9+Inputs!$C$25)+Inputs!$C$17*INDEX(Inputs!$B$6:$P$6,1,9+Inputs!$C$26)+Inputs!$C$18*INDEX(Inputs!$B$7:$P$7,1,9+Inputs!$C$27)+Inputs!$C$19*INDEX(Inputs!$B$8:$P$8,1,9+Inputs!$C$28)+Inputs!$C$20*INDEX(Inputs!$B$9:$P$9,1,9+Inputs!$C$29)+Inputs!$C$21*INDEX(Inputs!$B$10:$P$10,1,9+Inputs!$C$30))</f>
        <v/>
      </c>
      <c r="K40" s="15">
        <f>IF(Inputs!$A$35="","",Inputs!$C$16*INDEX(Inputs!$B$5:$P$5,1,10+Inputs!$C$25)+Inputs!$C$17*INDEX(Inputs!$B$6:$P$6,1,10+Inputs!$C$26)+Inputs!$C$18*INDEX(Inputs!$B$7:$P$7,1,10+Inputs!$C$27)+Inputs!$C$19*INDEX(Inputs!$B$8:$P$8,1,10+Inputs!$C$28)+Inputs!$C$20*INDEX(Inputs!$B$9:$P$9,1,10+Inputs!$C$29)+Inputs!$C$21*INDEX(Inputs!$B$10:$P$10,1,10+Inputs!$C$30))</f>
        <v/>
      </c>
      <c r="L40" s="15">
        <f>IF(Inputs!$A$35="","",Inputs!$C$16*INDEX(Inputs!$B$5:$P$5,1,11+Inputs!$C$25)+Inputs!$C$17*INDEX(Inputs!$B$6:$P$6,1,11+Inputs!$C$26)+Inputs!$C$18*INDEX(Inputs!$B$7:$P$7,1,11+Inputs!$C$27)+Inputs!$C$19*INDEX(Inputs!$B$8:$P$8,1,11+Inputs!$C$28)+Inputs!$C$20*INDEX(Inputs!$B$9:$P$9,1,11+Inputs!$C$29)+Inputs!$C$21*INDEX(Inputs!$B$10:$P$10,1,11+Inputs!$C$30))</f>
        <v/>
      </c>
      <c r="M40" s="15">
        <f>IF(Inputs!$A$35="","",Inputs!$C$16*INDEX(Inputs!$B$5:$P$5,1,12+Inputs!$C$25)+Inputs!$C$17*INDEX(Inputs!$B$6:$P$6,1,12+Inputs!$C$26)+Inputs!$C$18*INDEX(Inputs!$B$7:$P$7,1,12+Inputs!$C$27)+Inputs!$C$19*INDEX(Inputs!$B$8:$P$8,1,12+Inputs!$C$28)+Inputs!$C$20*INDEX(Inputs!$B$9:$P$9,1,12+Inputs!$C$29)+Inputs!$C$21*INDEX(Inputs!$B$10:$P$10,1,12+Inputs!$C$30))</f>
        <v/>
      </c>
      <c r="N40" s="15">
        <f>IF(Inputs!$A$35="","",Inputs!$C$16*SUMIF(Inputs!$B$12:$P$12,"&lt;="&amp;Inputs!$C$25,Inputs!$B$5:$P$5)+Inputs!$C$17*SUMIF(Inputs!$B$12:$P$12,"&lt;="&amp;Inputs!$C$26,Inputs!$B$6:$P$6)+Inputs!$C$18*SUMIF(Inputs!$B$12:$P$12,"&lt;="&amp;Inputs!$C$27,Inputs!$B$7:$P$7)+Inputs!$C$19*SUMIF(Inputs!$B$12:$P$12,"&lt;="&amp;Inputs!$C$28,Inputs!$B$8:$P$8)+Inputs!$C$20*SUMIF(Inputs!$B$12:$P$12,"&lt;="&amp;Inputs!$C$29,Inputs!$B$9:$P$9)+Inputs!$C$21*SUMIF(Inputs!$B$12:$P$12,"&lt;="&amp;Inputs!$C$30,Inputs!$B$10:$P$10))</f>
        <v/>
      </c>
    </row>
    <row r="41">
      <c r="A41">
        <f>Inputs!$A$36</f>
        <v/>
      </c>
      <c r="B41" s="15">
        <f>IF(Inputs!$A$36="","",Inputs!$D$16*INDEX(Inputs!$B$5:$P$5,1,1+Inputs!$D$25)+Inputs!$D$17*INDEX(Inputs!$B$6:$P$6,1,1+Inputs!$D$26)+Inputs!$D$18*INDEX(Inputs!$B$7:$P$7,1,1+Inputs!$D$27)+Inputs!$D$19*INDEX(Inputs!$B$8:$P$8,1,1+Inputs!$D$28)+Inputs!$D$20*INDEX(Inputs!$B$9:$P$9,1,1+Inputs!$D$29)+Inputs!$D$21*INDEX(Inputs!$B$10:$P$10,1,1+Inputs!$D$30))</f>
        <v/>
      </c>
      <c r="C41" s="15">
        <f>IF(Inputs!$A$36="","",Inputs!$D$16*INDEX(Inputs!$B$5:$P$5,1,2+Inputs!$D$25)+Inputs!$D$17*INDEX(Inputs!$B$6:$P$6,1,2+Inputs!$D$26)+Inputs!$D$18*INDEX(Inputs!$B$7:$P$7,1,2+Inputs!$D$27)+Inputs!$D$19*INDEX(Inputs!$B$8:$P$8,1,2+Inputs!$D$28)+Inputs!$D$20*INDEX(Inputs!$B$9:$P$9,1,2+Inputs!$D$29)+Inputs!$D$21*INDEX(Inputs!$B$10:$P$10,1,2+Inputs!$D$30))</f>
        <v/>
      </c>
      <c r="D41" s="15">
        <f>IF(Inputs!$A$36="","",Inputs!$D$16*INDEX(Inputs!$B$5:$P$5,1,3+Inputs!$D$25)+Inputs!$D$17*INDEX(Inputs!$B$6:$P$6,1,3+Inputs!$D$26)+Inputs!$D$18*INDEX(Inputs!$B$7:$P$7,1,3+Inputs!$D$27)+Inputs!$D$19*INDEX(Inputs!$B$8:$P$8,1,3+Inputs!$D$28)+Inputs!$D$20*INDEX(Inputs!$B$9:$P$9,1,3+Inputs!$D$29)+Inputs!$D$21*INDEX(Inputs!$B$10:$P$10,1,3+Inputs!$D$30))</f>
        <v/>
      </c>
      <c r="E41" s="15">
        <f>IF(Inputs!$A$36="","",Inputs!$D$16*INDEX(Inputs!$B$5:$P$5,1,4+Inputs!$D$25)+Inputs!$D$17*INDEX(Inputs!$B$6:$P$6,1,4+Inputs!$D$26)+Inputs!$D$18*INDEX(Inputs!$B$7:$P$7,1,4+Inputs!$D$27)+Inputs!$D$19*INDEX(Inputs!$B$8:$P$8,1,4+Inputs!$D$28)+Inputs!$D$20*INDEX(Inputs!$B$9:$P$9,1,4+Inputs!$D$29)+Inputs!$D$21*INDEX(Inputs!$B$10:$P$10,1,4+Inputs!$D$30))</f>
        <v/>
      </c>
      <c r="F41" s="15">
        <f>IF(Inputs!$A$36="","",Inputs!$D$16*INDEX(Inputs!$B$5:$P$5,1,5+Inputs!$D$25)+Inputs!$D$17*INDEX(Inputs!$B$6:$P$6,1,5+Inputs!$D$26)+Inputs!$D$18*INDEX(Inputs!$B$7:$P$7,1,5+Inputs!$D$27)+Inputs!$D$19*INDEX(Inputs!$B$8:$P$8,1,5+Inputs!$D$28)+Inputs!$D$20*INDEX(Inputs!$B$9:$P$9,1,5+Inputs!$D$29)+Inputs!$D$21*INDEX(Inputs!$B$10:$P$10,1,5+Inputs!$D$30))</f>
        <v/>
      </c>
      <c r="G41" s="15">
        <f>IF(Inputs!$A$36="","",Inputs!$D$16*INDEX(Inputs!$B$5:$P$5,1,6+Inputs!$D$25)+Inputs!$D$17*INDEX(Inputs!$B$6:$P$6,1,6+Inputs!$D$26)+Inputs!$D$18*INDEX(Inputs!$B$7:$P$7,1,6+Inputs!$D$27)+Inputs!$D$19*INDEX(Inputs!$B$8:$P$8,1,6+Inputs!$D$28)+Inputs!$D$20*INDEX(Inputs!$B$9:$P$9,1,6+Inputs!$D$29)+Inputs!$D$21*INDEX(Inputs!$B$10:$P$10,1,6+Inputs!$D$30))</f>
        <v/>
      </c>
      <c r="H41" s="15">
        <f>IF(Inputs!$A$36="","",Inputs!$D$16*INDEX(Inputs!$B$5:$P$5,1,7+Inputs!$D$25)+Inputs!$D$17*INDEX(Inputs!$B$6:$P$6,1,7+Inputs!$D$26)+Inputs!$D$18*INDEX(Inputs!$B$7:$P$7,1,7+Inputs!$D$27)+Inputs!$D$19*INDEX(Inputs!$B$8:$P$8,1,7+Inputs!$D$28)+Inputs!$D$20*INDEX(Inputs!$B$9:$P$9,1,7+Inputs!$D$29)+Inputs!$D$21*INDEX(Inputs!$B$10:$P$10,1,7+Inputs!$D$30))</f>
        <v/>
      </c>
      <c r="I41" s="15">
        <f>IF(Inputs!$A$36="","",Inputs!$D$16*INDEX(Inputs!$B$5:$P$5,1,8+Inputs!$D$25)+Inputs!$D$17*INDEX(Inputs!$B$6:$P$6,1,8+Inputs!$D$26)+Inputs!$D$18*INDEX(Inputs!$B$7:$P$7,1,8+Inputs!$D$27)+Inputs!$D$19*INDEX(Inputs!$B$8:$P$8,1,8+Inputs!$D$28)+Inputs!$D$20*INDEX(Inputs!$B$9:$P$9,1,8+Inputs!$D$29)+Inputs!$D$21*INDEX(Inputs!$B$10:$P$10,1,8+Inputs!$D$30))</f>
        <v/>
      </c>
      <c r="J41" s="15">
        <f>IF(Inputs!$A$36="","",Inputs!$D$16*INDEX(Inputs!$B$5:$P$5,1,9+Inputs!$D$25)+Inputs!$D$17*INDEX(Inputs!$B$6:$P$6,1,9+Inputs!$D$26)+Inputs!$D$18*INDEX(Inputs!$B$7:$P$7,1,9+Inputs!$D$27)+Inputs!$D$19*INDEX(Inputs!$B$8:$P$8,1,9+Inputs!$D$28)+Inputs!$D$20*INDEX(Inputs!$B$9:$P$9,1,9+Inputs!$D$29)+Inputs!$D$21*INDEX(Inputs!$B$10:$P$10,1,9+Inputs!$D$30))</f>
        <v/>
      </c>
      <c r="K41" s="15">
        <f>IF(Inputs!$A$36="","",Inputs!$D$16*INDEX(Inputs!$B$5:$P$5,1,10+Inputs!$D$25)+Inputs!$D$17*INDEX(Inputs!$B$6:$P$6,1,10+Inputs!$D$26)+Inputs!$D$18*INDEX(Inputs!$B$7:$P$7,1,10+Inputs!$D$27)+Inputs!$D$19*INDEX(Inputs!$B$8:$P$8,1,10+Inputs!$D$28)+Inputs!$D$20*INDEX(Inputs!$B$9:$P$9,1,10+Inputs!$D$29)+Inputs!$D$21*INDEX(Inputs!$B$10:$P$10,1,10+Inputs!$D$30))</f>
        <v/>
      </c>
      <c r="L41" s="15">
        <f>IF(Inputs!$A$36="","",Inputs!$D$16*INDEX(Inputs!$B$5:$P$5,1,11+Inputs!$D$25)+Inputs!$D$17*INDEX(Inputs!$B$6:$P$6,1,11+Inputs!$D$26)+Inputs!$D$18*INDEX(Inputs!$B$7:$P$7,1,11+Inputs!$D$27)+Inputs!$D$19*INDEX(Inputs!$B$8:$P$8,1,11+Inputs!$D$28)+Inputs!$D$20*INDEX(Inputs!$B$9:$P$9,1,11+Inputs!$D$29)+Inputs!$D$21*INDEX(Inputs!$B$10:$P$10,1,11+Inputs!$D$30))</f>
        <v/>
      </c>
      <c r="M41" s="15">
        <f>IF(Inputs!$A$36="","",Inputs!$D$16*INDEX(Inputs!$B$5:$P$5,1,12+Inputs!$D$25)+Inputs!$D$17*INDEX(Inputs!$B$6:$P$6,1,12+Inputs!$D$26)+Inputs!$D$18*INDEX(Inputs!$B$7:$P$7,1,12+Inputs!$D$27)+Inputs!$D$19*INDEX(Inputs!$B$8:$P$8,1,12+Inputs!$D$28)+Inputs!$D$20*INDEX(Inputs!$B$9:$P$9,1,12+Inputs!$D$29)+Inputs!$D$21*INDEX(Inputs!$B$10:$P$10,1,12+Inputs!$D$30))</f>
        <v/>
      </c>
      <c r="N41" s="15">
        <f>IF(Inputs!$A$36="","",Inputs!$D$16*SUMIF(Inputs!$B$12:$P$12,"&lt;="&amp;Inputs!$D$25,Inputs!$B$5:$P$5)+Inputs!$D$17*SUMIF(Inputs!$B$12:$P$12,"&lt;="&amp;Inputs!$D$26,Inputs!$B$6:$P$6)+Inputs!$D$18*SUMIF(Inputs!$B$12:$P$12,"&lt;="&amp;Inputs!$D$27,Inputs!$B$7:$P$7)+Inputs!$D$19*SUMIF(Inputs!$B$12:$P$12,"&lt;="&amp;Inputs!$D$28,Inputs!$B$8:$P$8)+Inputs!$D$20*SUMIF(Inputs!$B$12:$P$12,"&lt;="&amp;Inputs!$D$29,Inputs!$B$9:$P$9)+Inputs!$D$21*SUMIF(Inputs!$B$12:$P$12,"&lt;="&amp;Inputs!$D$30,Inputs!$B$10:$P$10))</f>
        <v/>
      </c>
    </row>
    <row r="42">
      <c r="A42">
        <f>Inputs!$A$37</f>
        <v/>
      </c>
      <c r="B42" s="15">
        <f>IF(Inputs!$A$37="","",Inputs!$E$16*INDEX(Inputs!$B$5:$P$5,1,1+Inputs!$E$25)+Inputs!$E$17*INDEX(Inputs!$B$6:$P$6,1,1+Inputs!$E$26)+Inputs!$E$18*INDEX(Inputs!$B$7:$P$7,1,1+Inputs!$E$27)+Inputs!$E$19*INDEX(Inputs!$B$8:$P$8,1,1+Inputs!$E$28)+Inputs!$E$20*INDEX(Inputs!$B$9:$P$9,1,1+Inputs!$E$29)+Inputs!$E$21*INDEX(Inputs!$B$10:$P$10,1,1+Inputs!$E$30))</f>
        <v/>
      </c>
      <c r="C42" s="15">
        <f>IF(Inputs!$A$37="","",Inputs!$E$16*INDEX(Inputs!$B$5:$P$5,1,2+Inputs!$E$25)+Inputs!$E$17*INDEX(Inputs!$B$6:$P$6,1,2+Inputs!$E$26)+Inputs!$E$18*INDEX(Inputs!$B$7:$P$7,1,2+Inputs!$E$27)+Inputs!$E$19*INDEX(Inputs!$B$8:$P$8,1,2+Inputs!$E$28)+Inputs!$E$20*INDEX(Inputs!$B$9:$P$9,1,2+Inputs!$E$29)+Inputs!$E$21*INDEX(Inputs!$B$10:$P$10,1,2+Inputs!$E$30))</f>
        <v/>
      </c>
      <c r="D42" s="15">
        <f>IF(Inputs!$A$37="","",Inputs!$E$16*INDEX(Inputs!$B$5:$P$5,1,3+Inputs!$E$25)+Inputs!$E$17*INDEX(Inputs!$B$6:$P$6,1,3+Inputs!$E$26)+Inputs!$E$18*INDEX(Inputs!$B$7:$P$7,1,3+Inputs!$E$27)+Inputs!$E$19*INDEX(Inputs!$B$8:$P$8,1,3+Inputs!$E$28)+Inputs!$E$20*INDEX(Inputs!$B$9:$P$9,1,3+Inputs!$E$29)+Inputs!$E$21*INDEX(Inputs!$B$10:$P$10,1,3+Inputs!$E$30))</f>
        <v/>
      </c>
      <c r="E42" s="15">
        <f>IF(Inputs!$A$37="","",Inputs!$E$16*INDEX(Inputs!$B$5:$P$5,1,4+Inputs!$E$25)+Inputs!$E$17*INDEX(Inputs!$B$6:$P$6,1,4+Inputs!$E$26)+Inputs!$E$18*INDEX(Inputs!$B$7:$P$7,1,4+Inputs!$E$27)+Inputs!$E$19*INDEX(Inputs!$B$8:$P$8,1,4+Inputs!$E$28)+Inputs!$E$20*INDEX(Inputs!$B$9:$P$9,1,4+Inputs!$E$29)+Inputs!$E$21*INDEX(Inputs!$B$10:$P$10,1,4+Inputs!$E$30))</f>
        <v/>
      </c>
      <c r="F42" s="15">
        <f>IF(Inputs!$A$37="","",Inputs!$E$16*INDEX(Inputs!$B$5:$P$5,1,5+Inputs!$E$25)+Inputs!$E$17*INDEX(Inputs!$B$6:$P$6,1,5+Inputs!$E$26)+Inputs!$E$18*INDEX(Inputs!$B$7:$P$7,1,5+Inputs!$E$27)+Inputs!$E$19*INDEX(Inputs!$B$8:$P$8,1,5+Inputs!$E$28)+Inputs!$E$20*INDEX(Inputs!$B$9:$P$9,1,5+Inputs!$E$29)+Inputs!$E$21*INDEX(Inputs!$B$10:$P$10,1,5+Inputs!$E$30))</f>
        <v/>
      </c>
      <c r="G42" s="15">
        <f>IF(Inputs!$A$37="","",Inputs!$E$16*INDEX(Inputs!$B$5:$P$5,1,6+Inputs!$E$25)+Inputs!$E$17*INDEX(Inputs!$B$6:$P$6,1,6+Inputs!$E$26)+Inputs!$E$18*INDEX(Inputs!$B$7:$P$7,1,6+Inputs!$E$27)+Inputs!$E$19*INDEX(Inputs!$B$8:$P$8,1,6+Inputs!$E$28)+Inputs!$E$20*INDEX(Inputs!$B$9:$P$9,1,6+Inputs!$E$29)+Inputs!$E$21*INDEX(Inputs!$B$10:$P$10,1,6+Inputs!$E$30))</f>
        <v/>
      </c>
      <c r="H42" s="15">
        <f>IF(Inputs!$A$37="","",Inputs!$E$16*INDEX(Inputs!$B$5:$P$5,1,7+Inputs!$E$25)+Inputs!$E$17*INDEX(Inputs!$B$6:$P$6,1,7+Inputs!$E$26)+Inputs!$E$18*INDEX(Inputs!$B$7:$P$7,1,7+Inputs!$E$27)+Inputs!$E$19*INDEX(Inputs!$B$8:$P$8,1,7+Inputs!$E$28)+Inputs!$E$20*INDEX(Inputs!$B$9:$P$9,1,7+Inputs!$E$29)+Inputs!$E$21*INDEX(Inputs!$B$10:$P$10,1,7+Inputs!$E$30))</f>
        <v/>
      </c>
      <c r="I42" s="15">
        <f>IF(Inputs!$A$37="","",Inputs!$E$16*INDEX(Inputs!$B$5:$P$5,1,8+Inputs!$E$25)+Inputs!$E$17*INDEX(Inputs!$B$6:$P$6,1,8+Inputs!$E$26)+Inputs!$E$18*INDEX(Inputs!$B$7:$P$7,1,8+Inputs!$E$27)+Inputs!$E$19*INDEX(Inputs!$B$8:$P$8,1,8+Inputs!$E$28)+Inputs!$E$20*INDEX(Inputs!$B$9:$P$9,1,8+Inputs!$E$29)+Inputs!$E$21*INDEX(Inputs!$B$10:$P$10,1,8+Inputs!$E$30))</f>
        <v/>
      </c>
      <c r="J42" s="15">
        <f>IF(Inputs!$A$37="","",Inputs!$E$16*INDEX(Inputs!$B$5:$P$5,1,9+Inputs!$E$25)+Inputs!$E$17*INDEX(Inputs!$B$6:$P$6,1,9+Inputs!$E$26)+Inputs!$E$18*INDEX(Inputs!$B$7:$P$7,1,9+Inputs!$E$27)+Inputs!$E$19*INDEX(Inputs!$B$8:$P$8,1,9+Inputs!$E$28)+Inputs!$E$20*INDEX(Inputs!$B$9:$P$9,1,9+Inputs!$E$29)+Inputs!$E$21*INDEX(Inputs!$B$10:$P$10,1,9+Inputs!$E$30))</f>
        <v/>
      </c>
      <c r="K42" s="15">
        <f>IF(Inputs!$A$37="","",Inputs!$E$16*INDEX(Inputs!$B$5:$P$5,1,10+Inputs!$E$25)+Inputs!$E$17*INDEX(Inputs!$B$6:$P$6,1,10+Inputs!$E$26)+Inputs!$E$18*INDEX(Inputs!$B$7:$P$7,1,10+Inputs!$E$27)+Inputs!$E$19*INDEX(Inputs!$B$8:$P$8,1,10+Inputs!$E$28)+Inputs!$E$20*INDEX(Inputs!$B$9:$P$9,1,10+Inputs!$E$29)+Inputs!$E$21*INDEX(Inputs!$B$10:$P$10,1,10+Inputs!$E$30))</f>
        <v/>
      </c>
      <c r="L42" s="15">
        <f>IF(Inputs!$A$37="","",Inputs!$E$16*INDEX(Inputs!$B$5:$P$5,1,11+Inputs!$E$25)+Inputs!$E$17*INDEX(Inputs!$B$6:$P$6,1,11+Inputs!$E$26)+Inputs!$E$18*INDEX(Inputs!$B$7:$P$7,1,11+Inputs!$E$27)+Inputs!$E$19*INDEX(Inputs!$B$8:$P$8,1,11+Inputs!$E$28)+Inputs!$E$20*INDEX(Inputs!$B$9:$P$9,1,11+Inputs!$E$29)+Inputs!$E$21*INDEX(Inputs!$B$10:$P$10,1,11+Inputs!$E$30))</f>
        <v/>
      </c>
      <c r="M42" s="15">
        <f>IF(Inputs!$A$37="","",Inputs!$E$16*INDEX(Inputs!$B$5:$P$5,1,12+Inputs!$E$25)+Inputs!$E$17*INDEX(Inputs!$B$6:$P$6,1,12+Inputs!$E$26)+Inputs!$E$18*INDEX(Inputs!$B$7:$P$7,1,12+Inputs!$E$27)+Inputs!$E$19*INDEX(Inputs!$B$8:$P$8,1,12+Inputs!$E$28)+Inputs!$E$20*INDEX(Inputs!$B$9:$P$9,1,12+Inputs!$E$29)+Inputs!$E$21*INDEX(Inputs!$B$10:$P$10,1,12+Inputs!$E$30))</f>
        <v/>
      </c>
      <c r="N42" s="15">
        <f>IF(Inputs!$A$37="","",Inputs!$E$16*SUMIF(Inputs!$B$12:$P$12,"&lt;="&amp;Inputs!$E$25,Inputs!$B$5:$P$5)+Inputs!$E$17*SUMIF(Inputs!$B$12:$P$12,"&lt;="&amp;Inputs!$E$26,Inputs!$B$6:$P$6)+Inputs!$E$18*SUMIF(Inputs!$B$12:$P$12,"&lt;="&amp;Inputs!$E$27,Inputs!$B$7:$P$7)+Inputs!$E$19*SUMIF(Inputs!$B$12:$P$12,"&lt;="&amp;Inputs!$E$28,Inputs!$B$8:$P$8)+Inputs!$E$20*SUMIF(Inputs!$B$12:$P$12,"&lt;="&amp;Inputs!$E$29,Inputs!$B$9:$P$9)+Inputs!$E$21*SUMIF(Inputs!$B$12:$P$12,"&lt;="&amp;Inputs!$E$30,Inputs!$B$10:$P$10))</f>
        <v/>
      </c>
    </row>
    <row r="43">
      <c r="A43" s="6" t="inlineStr">
        <is>
          <t>Load % (required / available)</t>
        </is>
      </c>
      <c r="B43" s="6" t="inlineStr">
        <is>
          <t>Wk 1</t>
        </is>
      </c>
      <c r="C43" s="6" t="inlineStr">
        <is>
          <t>Wk 2</t>
        </is>
      </c>
      <c r="D43" s="6" t="inlineStr">
        <is>
          <t>Wk 3</t>
        </is>
      </c>
      <c r="E43" s="6" t="inlineStr">
        <is>
          <t>Wk 4</t>
        </is>
      </c>
      <c r="F43" s="6" t="inlineStr">
        <is>
          <t>Wk 5</t>
        </is>
      </c>
      <c r="G43" s="6" t="inlineStr">
        <is>
          <t>Wk 6</t>
        </is>
      </c>
      <c r="H43" s="6" t="inlineStr">
        <is>
          <t>Wk 7</t>
        </is>
      </c>
      <c r="I43" s="6" t="inlineStr">
        <is>
          <t>Wk 8</t>
        </is>
      </c>
      <c r="J43" s="6" t="inlineStr">
        <is>
          <t>Wk 9</t>
        </is>
      </c>
      <c r="K43" s="6" t="inlineStr">
        <is>
          <t>Wk 10</t>
        </is>
      </c>
      <c r="L43" s="6" t="inlineStr">
        <is>
          <t>Wk 11</t>
        </is>
      </c>
      <c r="M43" s="6" t="inlineStr">
        <is>
          <t>Wk 12</t>
        </is>
      </c>
    </row>
    <row r="44">
      <c r="A44">
        <f>Inputs!$A$34</f>
        <v/>
      </c>
      <c r="B44" s="16">
        <f>IF(OR(Inputs!$A$34="",Inputs!$B$34=0),"",B39/Inputs!$B$34)</f>
        <v/>
      </c>
      <c r="C44" s="16">
        <f>IF(OR(Inputs!$A$34="",Inputs!$C$34=0),"",C39/Inputs!$C$34)</f>
        <v/>
      </c>
      <c r="D44" s="16">
        <f>IF(OR(Inputs!$A$34="",Inputs!$D$34=0),"",D39/Inputs!$D$34)</f>
        <v/>
      </c>
      <c r="E44" s="16">
        <f>IF(OR(Inputs!$A$34="",Inputs!$E$34=0),"",E39/Inputs!$E$34)</f>
        <v/>
      </c>
      <c r="F44" s="16">
        <f>IF(OR(Inputs!$A$34="",Inputs!$F$34=0),"",F39/Inputs!$F$34)</f>
        <v/>
      </c>
      <c r="G44" s="16">
        <f>IF(OR(Inputs!$A$34="",Inputs!$G$34=0),"",G39/Inputs!$G$34)</f>
        <v/>
      </c>
      <c r="H44" s="16">
        <f>IF(OR(Inputs!$A$34="",Inputs!$H$34=0),"",H39/Inputs!$H$34)</f>
        <v/>
      </c>
      <c r="I44" s="16">
        <f>IF(OR(Inputs!$A$34="",Inputs!$I$34=0),"",I39/Inputs!$I$34)</f>
        <v/>
      </c>
      <c r="J44" s="16">
        <f>IF(OR(Inputs!$A$34="",Inputs!$J$34=0),"",J39/Inputs!$J$34)</f>
        <v/>
      </c>
      <c r="K44" s="16">
        <f>IF(OR(Inputs!$A$34="",Inputs!$K$34=0),"",K39/Inputs!$K$34)</f>
        <v/>
      </c>
      <c r="L44" s="16">
        <f>IF(OR(Inputs!$A$34="",Inputs!$L$34=0),"",L39/Inputs!$L$34)</f>
        <v/>
      </c>
      <c r="M44" s="16">
        <f>IF(OR(Inputs!$A$34="",Inputs!$M$34=0),"",M39/Inputs!$M$34)</f>
        <v/>
      </c>
    </row>
    <row r="45">
      <c r="A45">
        <f>Inputs!$A$35</f>
        <v/>
      </c>
      <c r="B45" s="16">
        <f>IF(OR(Inputs!$A$35="",Inputs!$B$35=0),"",B40/Inputs!$B$35)</f>
        <v/>
      </c>
      <c r="C45" s="16">
        <f>IF(OR(Inputs!$A$35="",Inputs!$C$35=0),"",C40/Inputs!$C$35)</f>
        <v/>
      </c>
      <c r="D45" s="16">
        <f>IF(OR(Inputs!$A$35="",Inputs!$D$35=0),"",D40/Inputs!$D$35)</f>
        <v/>
      </c>
      <c r="E45" s="16">
        <f>IF(OR(Inputs!$A$35="",Inputs!$E$35=0),"",E40/Inputs!$E$35)</f>
        <v/>
      </c>
      <c r="F45" s="16">
        <f>IF(OR(Inputs!$A$35="",Inputs!$F$35=0),"",F40/Inputs!$F$35)</f>
        <v/>
      </c>
      <c r="G45" s="16">
        <f>IF(OR(Inputs!$A$35="",Inputs!$G$35=0),"",G40/Inputs!$G$35)</f>
        <v/>
      </c>
      <c r="H45" s="16">
        <f>IF(OR(Inputs!$A$35="",Inputs!$H$35=0),"",H40/Inputs!$H$35)</f>
        <v/>
      </c>
      <c r="I45" s="16">
        <f>IF(OR(Inputs!$A$35="",Inputs!$I$35=0),"",I40/Inputs!$I$35)</f>
        <v/>
      </c>
      <c r="J45" s="16">
        <f>IF(OR(Inputs!$A$35="",Inputs!$J$35=0),"",J40/Inputs!$J$35)</f>
        <v/>
      </c>
      <c r="K45" s="16">
        <f>IF(OR(Inputs!$A$35="",Inputs!$K$35=0),"",K40/Inputs!$K$35)</f>
        <v/>
      </c>
      <c r="L45" s="16">
        <f>IF(OR(Inputs!$A$35="",Inputs!$L$35=0),"",L40/Inputs!$L$35)</f>
        <v/>
      </c>
      <c r="M45" s="16">
        <f>IF(OR(Inputs!$A$35="",Inputs!$M$35=0),"",M40/Inputs!$M$35)</f>
        <v/>
      </c>
    </row>
    <row r="46">
      <c r="A46">
        <f>Inputs!$A$36</f>
        <v/>
      </c>
      <c r="B46" s="16">
        <f>IF(OR(Inputs!$A$36="",Inputs!$B$36=0),"",B41/Inputs!$B$36)</f>
        <v/>
      </c>
      <c r="C46" s="16">
        <f>IF(OR(Inputs!$A$36="",Inputs!$C$36=0),"",C41/Inputs!$C$36)</f>
        <v/>
      </c>
      <c r="D46" s="16">
        <f>IF(OR(Inputs!$A$36="",Inputs!$D$36=0),"",D41/Inputs!$D$36)</f>
        <v/>
      </c>
      <c r="E46" s="16">
        <f>IF(OR(Inputs!$A$36="",Inputs!$E$36=0),"",E41/Inputs!$E$36)</f>
        <v/>
      </c>
      <c r="F46" s="16">
        <f>IF(OR(Inputs!$A$36="",Inputs!$F$36=0),"",F41/Inputs!$F$36)</f>
        <v/>
      </c>
      <c r="G46" s="16">
        <f>IF(OR(Inputs!$A$36="",Inputs!$G$36=0),"",G41/Inputs!$G$36)</f>
        <v/>
      </c>
      <c r="H46" s="16">
        <f>IF(OR(Inputs!$A$36="",Inputs!$H$36=0),"",H41/Inputs!$H$36)</f>
        <v/>
      </c>
      <c r="I46" s="16">
        <f>IF(OR(Inputs!$A$36="",Inputs!$I$36=0),"",I41/Inputs!$I$36)</f>
        <v/>
      </c>
      <c r="J46" s="16">
        <f>IF(OR(Inputs!$A$36="",Inputs!$J$36=0),"",J41/Inputs!$J$36)</f>
        <v/>
      </c>
      <c r="K46" s="16">
        <f>IF(OR(Inputs!$A$36="",Inputs!$K$36=0),"",K41/Inputs!$K$36)</f>
        <v/>
      </c>
      <c r="L46" s="16">
        <f>IF(OR(Inputs!$A$36="",Inputs!$L$36=0),"",L41/Inputs!$L$36)</f>
        <v/>
      </c>
      <c r="M46" s="16">
        <f>IF(OR(Inputs!$A$36="",Inputs!$M$36=0),"",M41/Inputs!$M$36)</f>
        <v/>
      </c>
    </row>
    <row r="47">
      <c r="A47">
        <f>Inputs!$A$37</f>
        <v/>
      </c>
      <c r="B47" s="16">
        <f>IF(OR(Inputs!$A$37="",Inputs!$B$37=0),"",B42/Inputs!$B$37)</f>
        <v/>
      </c>
      <c r="C47" s="16">
        <f>IF(OR(Inputs!$A$37="",Inputs!$C$37=0),"",C42/Inputs!$C$37)</f>
        <v/>
      </c>
      <c r="D47" s="16">
        <f>IF(OR(Inputs!$A$37="",Inputs!$D$37=0),"",D42/Inputs!$D$37)</f>
        <v/>
      </c>
      <c r="E47" s="16">
        <f>IF(OR(Inputs!$A$37="",Inputs!$E$37=0),"",E42/Inputs!$E$37)</f>
        <v/>
      </c>
      <c r="F47" s="16">
        <f>IF(OR(Inputs!$A$37="",Inputs!$F$37=0),"",F42/Inputs!$F$37)</f>
        <v/>
      </c>
      <c r="G47" s="16">
        <f>IF(OR(Inputs!$A$37="",Inputs!$G$37=0),"",G42/Inputs!$G$37)</f>
        <v/>
      </c>
      <c r="H47" s="16">
        <f>IF(OR(Inputs!$A$37="",Inputs!$H$37=0),"",H42/Inputs!$H$37)</f>
        <v/>
      </c>
      <c r="I47" s="16">
        <f>IF(OR(Inputs!$A$37="",Inputs!$I$37=0),"",I42/Inputs!$I$37)</f>
        <v/>
      </c>
      <c r="J47" s="16">
        <f>IF(OR(Inputs!$A$37="",Inputs!$J$37=0),"",J42/Inputs!$J$37)</f>
        <v/>
      </c>
      <c r="K47" s="16">
        <f>IF(OR(Inputs!$A$37="",Inputs!$K$37=0),"",K42/Inputs!$K$37)</f>
        <v/>
      </c>
      <c r="L47" s="16">
        <f>IF(OR(Inputs!$A$37="",Inputs!$L$37=0),"",L42/Inputs!$L$37)</f>
        <v/>
      </c>
      <c r="M47" s="16">
        <f>IF(OR(Inputs!$A$37="",Inputs!$M$37=0),"",M42/Inputs!$M$37)</f>
        <v/>
      </c>
    </row>
    <row r="48">
      <c r="A48" s="6" t="inlineStr">
        <is>
          <t>Spare hours (negative = short)</t>
        </is>
      </c>
      <c r="B48" s="6" t="inlineStr">
        <is>
          <t>Wk 1</t>
        </is>
      </c>
      <c r="C48" s="6" t="inlineStr">
        <is>
          <t>Wk 2</t>
        </is>
      </c>
      <c r="D48" s="6" t="inlineStr">
        <is>
          <t>Wk 3</t>
        </is>
      </c>
      <c r="E48" s="6" t="inlineStr">
        <is>
          <t>Wk 4</t>
        </is>
      </c>
      <c r="F48" s="6" t="inlineStr">
        <is>
          <t>Wk 5</t>
        </is>
      </c>
      <c r="G48" s="6" t="inlineStr">
        <is>
          <t>Wk 6</t>
        </is>
      </c>
      <c r="H48" s="6" t="inlineStr">
        <is>
          <t>Wk 7</t>
        </is>
      </c>
      <c r="I48" s="6" t="inlineStr">
        <is>
          <t>Wk 8</t>
        </is>
      </c>
      <c r="J48" s="6" t="inlineStr">
        <is>
          <t>Wk 9</t>
        </is>
      </c>
      <c r="K48" s="6" t="inlineStr">
        <is>
          <t>Wk 10</t>
        </is>
      </c>
      <c r="L48" s="6" t="inlineStr">
        <is>
          <t>Wk 11</t>
        </is>
      </c>
      <c r="M48" s="6" t="inlineStr">
        <is>
          <t>Wk 12</t>
        </is>
      </c>
    </row>
    <row r="49">
      <c r="A49">
        <f>Inputs!$A$34</f>
        <v/>
      </c>
      <c r="B49" s="15">
        <f>IF(Inputs!$A$34="","",Inputs!$B$34-B39)</f>
        <v/>
      </c>
      <c r="C49" s="15">
        <f>IF(Inputs!$A$34="","",Inputs!$C$34-C39)</f>
        <v/>
      </c>
      <c r="D49" s="15">
        <f>IF(Inputs!$A$34="","",Inputs!$D$34-D39)</f>
        <v/>
      </c>
      <c r="E49" s="15">
        <f>IF(Inputs!$A$34="","",Inputs!$E$34-E39)</f>
        <v/>
      </c>
      <c r="F49" s="15">
        <f>IF(Inputs!$A$34="","",Inputs!$F$34-F39)</f>
        <v/>
      </c>
      <c r="G49" s="15">
        <f>IF(Inputs!$A$34="","",Inputs!$G$34-G39)</f>
        <v/>
      </c>
      <c r="H49" s="15">
        <f>IF(Inputs!$A$34="","",Inputs!$H$34-H39)</f>
        <v/>
      </c>
      <c r="I49" s="15">
        <f>IF(Inputs!$A$34="","",Inputs!$I$34-I39)</f>
        <v/>
      </c>
      <c r="J49" s="15">
        <f>IF(Inputs!$A$34="","",Inputs!$J$34-J39)</f>
        <v/>
      </c>
      <c r="K49" s="15">
        <f>IF(Inputs!$A$34="","",Inputs!$K$34-K39)</f>
        <v/>
      </c>
      <c r="L49" s="15">
        <f>IF(Inputs!$A$34="","",Inputs!$L$34-L39)</f>
        <v/>
      </c>
      <c r="M49" s="15">
        <f>IF(Inputs!$A$34="","",Inputs!$M$34-M39)</f>
        <v/>
      </c>
    </row>
    <row r="50">
      <c r="A50">
        <f>Inputs!$A$35</f>
        <v/>
      </c>
      <c r="B50" s="15">
        <f>IF(Inputs!$A$35="","",Inputs!$B$35-B40)</f>
        <v/>
      </c>
      <c r="C50" s="15">
        <f>IF(Inputs!$A$35="","",Inputs!$C$35-C40)</f>
        <v/>
      </c>
      <c r="D50" s="15">
        <f>IF(Inputs!$A$35="","",Inputs!$D$35-D40)</f>
        <v/>
      </c>
      <c r="E50" s="15">
        <f>IF(Inputs!$A$35="","",Inputs!$E$35-E40)</f>
        <v/>
      </c>
      <c r="F50" s="15">
        <f>IF(Inputs!$A$35="","",Inputs!$F$35-F40)</f>
        <v/>
      </c>
      <c r="G50" s="15">
        <f>IF(Inputs!$A$35="","",Inputs!$G$35-G40)</f>
        <v/>
      </c>
      <c r="H50" s="15">
        <f>IF(Inputs!$A$35="","",Inputs!$H$35-H40)</f>
        <v/>
      </c>
      <c r="I50" s="15">
        <f>IF(Inputs!$A$35="","",Inputs!$I$35-I40)</f>
        <v/>
      </c>
      <c r="J50" s="15">
        <f>IF(Inputs!$A$35="","",Inputs!$J$35-J40)</f>
        <v/>
      </c>
      <c r="K50" s="15">
        <f>IF(Inputs!$A$35="","",Inputs!$K$35-K40)</f>
        <v/>
      </c>
      <c r="L50" s="15">
        <f>IF(Inputs!$A$35="","",Inputs!$L$35-L40)</f>
        <v/>
      </c>
      <c r="M50" s="15">
        <f>IF(Inputs!$A$35="","",Inputs!$M$35-M40)</f>
        <v/>
      </c>
    </row>
    <row r="51">
      <c r="A51">
        <f>Inputs!$A$36</f>
        <v/>
      </c>
      <c r="B51" s="15">
        <f>IF(Inputs!$A$36="","",Inputs!$B$36-B41)</f>
        <v/>
      </c>
      <c r="C51" s="15">
        <f>IF(Inputs!$A$36="","",Inputs!$C$36-C41)</f>
        <v/>
      </c>
      <c r="D51" s="15">
        <f>IF(Inputs!$A$36="","",Inputs!$D$36-D41)</f>
        <v/>
      </c>
      <c r="E51" s="15">
        <f>IF(Inputs!$A$36="","",Inputs!$E$36-E41)</f>
        <v/>
      </c>
      <c r="F51" s="15">
        <f>IF(Inputs!$A$36="","",Inputs!$F$36-F41)</f>
        <v/>
      </c>
      <c r="G51" s="15">
        <f>IF(Inputs!$A$36="","",Inputs!$G$36-G41)</f>
        <v/>
      </c>
      <c r="H51" s="15">
        <f>IF(Inputs!$A$36="","",Inputs!$H$36-H41)</f>
        <v/>
      </c>
      <c r="I51" s="15">
        <f>IF(Inputs!$A$36="","",Inputs!$I$36-I41)</f>
        <v/>
      </c>
      <c r="J51" s="15">
        <f>IF(Inputs!$A$36="","",Inputs!$J$36-J41)</f>
        <v/>
      </c>
      <c r="K51" s="15">
        <f>IF(Inputs!$A$36="","",Inputs!$K$36-K41)</f>
        <v/>
      </c>
      <c r="L51" s="15">
        <f>IF(Inputs!$A$36="","",Inputs!$L$36-L41)</f>
        <v/>
      </c>
      <c r="M51" s="15">
        <f>IF(Inputs!$A$36="","",Inputs!$M$36-M41)</f>
        <v/>
      </c>
    </row>
    <row r="52">
      <c r="A52">
        <f>Inputs!$A$37</f>
        <v/>
      </c>
      <c r="B52" s="15">
        <f>IF(Inputs!$A$37="","",Inputs!$B$37-B42)</f>
        <v/>
      </c>
      <c r="C52" s="15">
        <f>IF(Inputs!$A$37="","",Inputs!$C$37-C42)</f>
        <v/>
      </c>
      <c r="D52" s="15">
        <f>IF(Inputs!$A$37="","",Inputs!$D$37-D42)</f>
        <v/>
      </c>
      <c r="E52" s="15">
        <f>IF(Inputs!$A$37="","",Inputs!$E$37-E42)</f>
        <v/>
      </c>
      <c r="F52" s="15">
        <f>IF(Inputs!$A$37="","",Inputs!$F$37-F42)</f>
        <v/>
      </c>
      <c r="G52" s="15">
        <f>IF(Inputs!$A$37="","",Inputs!$G$37-G42)</f>
        <v/>
      </c>
      <c r="H52" s="15">
        <f>IF(Inputs!$A$37="","",Inputs!$H$37-H42)</f>
        <v/>
      </c>
      <c r="I52" s="15">
        <f>IF(Inputs!$A$37="","",Inputs!$I$37-I42)</f>
        <v/>
      </c>
      <c r="J52" s="15">
        <f>IF(Inputs!$A$37="","",Inputs!$J$37-J42)</f>
        <v/>
      </c>
      <c r="K52" s="15">
        <f>IF(Inputs!$A$37="","",Inputs!$K$37-K42)</f>
        <v/>
      </c>
      <c r="L52" s="15">
        <f>IF(Inputs!$A$37="","",Inputs!$L$37-L42)</f>
        <v/>
      </c>
      <c r="M52" s="15">
        <f>IF(Inputs!$A$37="","",Inputs!$M$37-M42)</f>
        <v/>
      </c>
    </row>
    <row r="54" ht="45" customHeight="1">
      <c r="A54" s="17" t="inlineStr">
        <is>
          <t>Read the three blocks side by side: CPOF misallocates hours when the product mix changes; the bill of labor gets the split right but books upstream work in the due week; the resource profile moves it to the week it is done.</t>
        </is>
      </c>
    </row>
  </sheetData>
  <mergeCells count="1">
    <mergeCell ref="A54:N54"/>
  </mergeCells>
  <conditionalFormatting sqref="B10:M13">
    <cfRule type="cellIs" priority="1" operator="greaterThan" dxfId="0">
      <formula>1</formula>
    </cfRule>
    <cfRule type="cellIs" priority="2" operator="between" dxfId="1">
      <formula>0.9</formula>
      <formula>1</formula>
    </cfRule>
  </conditionalFormatting>
  <conditionalFormatting sqref="B27:M30">
    <cfRule type="cellIs" priority="3" operator="greaterThan" dxfId="0">
      <formula>1</formula>
    </cfRule>
    <cfRule type="cellIs" priority="4" operator="between" dxfId="1">
      <formula>0.9</formula>
      <formula>1</formula>
    </cfRule>
  </conditionalFormatting>
  <conditionalFormatting sqref="B44:M47">
    <cfRule type="cellIs" priority="5" operator="greaterThan" dxfId="0">
      <formula>1</formula>
    </cfRule>
    <cfRule type="cellIs" priority="6" operator="between" dxfId="1">
      <formula>0.9</formula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2026-10-09T07:00:41Z</dcterms:created>
  <dcterms:modified xmlns:dcterms="http://purl.org/dc/terms/" xmlns:xsi="http://www.w3.org/2001/XMLSchema-instance" xsi:type="dcterms:W3CDTF">2026-10-09T07:00:41Z</dcterms:modified>
</cp:coreProperties>
</file>